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830" windowHeight="6345" tabRatio="867" activeTab="6"/>
  </bookViews>
  <sheets>
    <sheet name="Alchemy-Aural" sheetId="1" r:id="rId1"/>
    <sheet name="Ash-e 1x1" sheetId="2" r:id="rId2"/>
    <sheet name="Ash-e 1x2" sheetId="3" r:id="rId3"/>
    <sheet name="Aven" sheetId="4" r:id="rId4"/>
    <sheet name="Bohemia-Calliope" sheetId="5" r:id="rId5"/>
    <sheet name="Classic solid" sheetId="6" r:id="rId6"/>
    <sheet name="Classic Solid (lb)" sheetId="7" r:id="rId7"/>
    <sheet name="Classic Assorted Blends (lb)" sheetId="8" r:id="rId8"/>
    <sheet name="Classic blends" sheetId="9" r:id="rId9"/>
    <sheet name="Classic gradients" sheetId="10" r:id="rId10"/>
    <sheet name="Emperia" sheetId="11" r:id="rId11"/>
    <sheet name="Essence-Fusion" sheetId="12" r:id="rId12"/>
    <sheet name="Glamour" sheetId="13" r:id="rId13"/>
    <sheet name="Harmony-Illusion" sheetId="14" r:id="rId14"/>
    <sheet name="Horizon 7-8x7-8" sheetId="15" r:id="rId15"/>
    <sheet name="Horizon Intermix" sheetId="16" r:id="rId16"/>
    <sheet name="Horizon Subway" sheetId="17" r:id="rId17"/>
    <sheet name="Luster-Metal" sheetId="18" r:id="rId18"/>
    <sheet name="Pastille-Rio" sheetId="19" r:id="rId19"/>
    <sheet name="Rogue" sheetId="20" r:id="rId20"/>
    <sheet name="Select" sheetId="21" r:id="rId21"/>
    <sheet name="Stained Glass" sheetId="22" r:id="rId22"/>
    <sheet name="Aleutian Stone" sheetId="23" r:id="rId23"/>
    <sheet name="Arbor-Cut-Beach" sheetId="24" r:id="rId24"/>
    <sheet name="Halo Stone" sheetId="25" r:id="rId25"/>
    <sheet name="River Stone" sheetId="26" r:id="rId26"/>
    <sheet name="Stone Borders" sheetId="27" r:id="rId27"/>
    <sheet name="Terra-Tivoli" sheetId="28" r:id="rId28"/>
    <sheet name="Tranquility" sheetId="29" r:id="rId29"/>
    <sheet name="Zydeco" sheetId="30" r:id="rId30"/>
    <sheet name="Mosaic supplies" sheetId="31" r:id="rId31"/>
  </sheets>
  <definedNames/>
  <calcPr fullCalcOnLoad="1"/>
</workbook>
</file>

<file path=xl/sharedStrings.xml><?xml version="1.0" encoding="utf-8"?>
<sst xmlns="http://schemas.openxmlformats.org/spreadsheetml/2006/main" count="1628" uniqueCount="1137">
  <si>
    <t>Code</t>
  </si>
  <si>
    <t xml:space="preserve">Color </t>
  </si>
  <si>
    <t>*Tile shade may vary from samples.</t>
  </si>
  <si>
    <t>$/ Sheet</t>
  </si>
  <si>
    <t>$/ Sq. Ft.</t>
  </si>
  <si>
    <t>Mesh Backed</t>
  </si>
  <si>
    <t>$/lb.</t>
  </si>
  <si>
    <t>Pastille Series</t>
  </si>
  <si>
    <t>Milk</t>
  </si>
  <si>
    <t>Matinee</t>
  </si>
  <si>
    <t>Caribbean</t>
  </si>
  <si>
    <t>Antique Cobalt</t>
  </si>
  <si>
    <t>Nordic Blue</t>
  </si>
  <si>
    <t>Turquoise</t>
  </si>
  <si>
    <t>Honeydew</t>
  </si>
  <si>
    <t>P04 M</t>
  </si>
  <si>
    <t>Twilight</t>
  </si>
  <si>
    <t>P13 M</t>
  </si>
  <si>
    <t>Honey</t>
  </si>
  <si>
    <t>KS92 M</t>
  </si>
  <si>
    <t>Bordeaux</t>
  </si>
  <si>
    <t>P33 M</t>
  </si>
  <si>
    <t>Madrone</t>
  </si>
  <si>
    <t>P34 M</t>
  </si>
  <si>
    <t>Rosewood</t>
  </si>
  <si>
    <t>P36 M</t>
  </si>
  <si>
    <t>Henna</t>
  </si>
  <si>
    <t>P40 M</t>
  </si>
  <si>
    <t>Aubergine</t>
  </si>
  <si>
    <t>P42 M</t>
  </si>
  <si>
    <t>Cobalt</t>
  </si>
  <si>
    <t>AF901 M</t>
  </si>
  <si>
    <t>Tigers Eye Blend</t>
  </si>
  <si>
    <t>AF902 M</t>
  </si>
  <si>
    <t>Safari Blend</t>
  </si>
  <si>
    <t>AF903 M</t>
  </si>
  <si>
    <t>Amethyst Blend</t>
  </si>
  <si>
    <t>AF906 M</t>
  </si>
  <si>
    <t>Wheatfield Blend</t>
  </si>
  <si>
    <t>Aventurine/Classic Blends</t>
  </si>
  <si>
    <t>TF925 M</t>
  </si>
  <si>
    <t>Black Velvet Blend</t>
  </si>
  <si>
    <t>TF927 M</t>
  </si>
  <si>
    <t>Iceland Blend</t>
  </si>
  <si>
    <t>TF928 M</t>
  </si>
  <si>
    <t>Spicewood Blend</t>
  </si>
  <si>
    <t>K12 M</t>
  </si>
  <si>
    <t>Snow</t>
  </si>
  <si>
    <t>K30 M</t>
  </si>
  <si>
    <t>Cloud</t>
  </si>
  <si>
    <t>K42 M</t>
  </si>
  <si>
    <t>Pear</t>
  </si>
  <si>
    <t>K45 M</t>
  </si>
  <si>
    <t>Willow</t>
  </si>
  <si>
    <t>K55 M</t>
  </si>
  <si>
    <t>Raku</t>
  </si>
  <si>
    <t>K58 M</t>
  </si>
  <si>
    <t>Citron</t>
  </si>
  <si>
    <t>K82 M</t>
  </si>
  <si>
    <t>Rose Petal</t>
  </si>
  <si>
    <t>Luster/Classic Blends</t>
  </si>
  <si>
    <t>UK702 M</t>
  </si>
  <si>
    <t>Capri Blue Blend</t>
  </si>
  <si>
    <t>UK704 M</t>
  </si>
  <si>
    <t>Black Kimono Blend</t>
  </si>
  <si>
    <t>UK706 M</t>
  </si>
  <si>
    <t>White Alabaster Blend</t>
  </si>
  <si>
    <t>UK707 M</t>
  </si>
  <si>
    <t>Silver Brocade Blend</t>
  </si>
  <si>
    <t>Mounting</t>
  </si>
  <si>
    <t>$/ Sq.Ft.</t>
  </si>
  <si>
    <t>MG001</t>
  </si>
  <si>
    <t>Crystal Blue</t>
  </si>
  <si>
    <t>MG002m</t>
  </si>
  <si>
    <t>Cloud White</t>
  </si>
  <si>
    <t>mesh</t>
  </si>
  <si>
    <t>MG004</t>
  </si>
  <si>
    <t>Clear Ice</t>
  </si>
  <si>
    <t>MG007</t>
  </si>
  <si>
    <t>Smoky Quartz</t>
  </si>
  <si>
    <t>RG005</t>
  </si>
  <si>
    <t>Clear Cobalt</t>
  </si>
  <si>
    <t>RG006m</t>
  </si>
  <si>
    <t>RG011m</t>
  </si>
  <si>
    <t>Inkwell Black</t>
  </si>
  <si>
    <t>Color</t>
  </si>
  <si>
    <t>paper</t>
  </si>
  <si>
    <t>MG001 IR</t>
  </si>
  <si>
    <t>Crystal Blue Iridescent</t>
  </si>
  <si>
    <t>MG002m IR</t>
  </si>
  <si>
    <t>Cloud White Iridescent</t>
  </si>
  <si>
    <t>MG004 IR</t>
  </si>
  <si>
    <t>Clear Ice Iridescent</t>
  </si>
  <si>
    <t xml:space="preserve">MG007 IR </t>
  </si>
  <si>
    <t>Smoky Quartz Iridescent</t>
  </si>
  <si>
    <t>RG011m IR</t>
  </si>
  <si>
    <t>Inkwell Black Iridescent</t>
  </si>
  <si>
    <r>
      <t xml:space="preserve">Tricycle Red </t>
    </r>
    <r>
      <rPr>
        <i/>
        <sz val="10"/>
        <rFont val="Arial"/>
        <family val="2"/>
      </rPr>
      <t>Blend</t>
    </r>
  </si>
  <si>
    <t>Tivoli Series</t>
  </si>
  <si>
    <t>A20 IR</t>
  </si>
  <si>
    <t>Indigo Blend</t>
  </si>
  <si>
    <t>B20 IR</t>
  </si>
  <si>
    <t>Black Gold Blend</t>
  </si>
  <si>
    <t>A 01 M</t>
  </si>
  <si>
    <t>Lake Blue</t>
  </si>
  <si>
    <t>C 81 M</t>
  </si>
  <si>
    <t>Deep Blue</t>
  </si>
  <si>
    <t>A 02 M</t>
  </si>
  <si>
    <t>Sky Blue</t>
  </si>
  <si>
    <t>A 03 M</t>
  </si>
  <si>
    <t>Light Blue</t>
  </si>
  <si>
    <t>D 42 M</t>
  </si>
  <si>
    <t>Dawn</t>
  </si>
  <si>
    <t>A 04 M</t>
  </si>
  <si>
    <t>Ice Blue</t>
  </si>
  <si>
    <t>D 43 M</t>
  </si>
  <si>
    <t>Saffron</t>
  </si>
  <si>
    <t>A 05 M</t>
  </si>
  <si>
    <t>Jade</t>
  </si>
  <si>
    <t>D 91 M</t>
  </si>
  <si>
    <t>Dusk</t>
  </si>
  <si>
    <t>A 07 M</t>
  </si>
  <si>
    <t>Ice Green</t>
  </si>
  <si>
    <t>D 92 M</t>
  </si>
  <si>
    <t>Crimson</t>
  </si>
  <si>
    <t>A 08 M</t>
  </si>
  <si>
    <t>Bright Green</t>
  </si>
  <si>
    <t>D 93 M</t>
  </si>
  <si>
    <t>Mandarin</t>
  </si>
  <si>
    <t>A 10 M</t>
  </si>
  <si>
    <t>Ice Violet</t>
  </si>
  <si>
    <t>TA810 M</t>
  </si>
  <si>
    <t>China Blend</t>
  </si>
  <si>
    <t>A 13 M</t>
  </si>
  <si>
    <t>Oak</t>
  </si>
  <si>
    <t>A 14 M</t>
  </si>
  <si>
    <t>Fossil</t>
  </si>
  <si>
    <t>A 15 M</t>
  </si>
  <si>
    <t>Sand</t>
  </si>
  <si>
    <t>TA902 M</t>
  </si>
  <si>
    <t>Ice Purple Blend</t>
  </si>
  <si>
    <t>A 16 M</t>
  </si>
  <si>
    <t>Malt</t>
  </si>
  <si>
    <t>TA903 M</t>
  </si>
  <si>
    <t>Malt Blend</t>
  </si>
  <si>
    <t>A 19 M</t>
  </si>
  <si>
    <t>Ice Purple</t>
  </si>
  <si>
    <t>TB804 M</t>
  </si>
  <si>
    <t>Ocean Blue Blend</t>
  </si>
  <si>
    <t>A 20 M</t>
  </si>
  <si>
    <t>China</t>
  </si>
  <si>
    <t>A 21 M</t>
  </si>
  <si>
    <t>Porcelain</t>
  </si>
  <si>
    <t>TB815/816 M</t>
  </si>
  <si>
    <t>Smoky Grey Blend</t>
  </si>
  <si>
    <t>A 22 M</t>
  </si>
  <si>
    <t>Pearl</t>
  </si>
  <si>
    <t>TB878 M</t>
  </si>
  <si>
    <t>Coral Blend</t>
  </si>
  <si>
    <t>TB905 M</t>
  </si>
  <si>
    <t>Slate Blue Blend</t>
  </si>
  <si>
    <t>UA301 M</t>
  </si>
  <si>
    <t>Jade Blend</t>
  </si>
  <si>
    <t>UA305 M</t>
  </si>
  <si>
    <t>Oak Blend</t>
  </si>
  <si>
    <t>A 53 M</t>
  </si>
  <si>
    <t>Mint Ice</t>
  </si>
  <si>
    <t>UA307 M</t>
  </si>
  <si>
    <t>Sky Blue Blend</t>
  </si>
  <si>
    <t>A 57 M</t>
  </si>
  <si>
    <t>Pale Denim</t>
  </si>
  <si>
    <t>UA309 M</t>
  </si>
  <si>
    <t>Mint Ice Blend</t>
  </si>
  <si>
    <t>A 59 M</t>
  </si>
  <si>
    <t>Meadow</t>
  </si>
  <si>
    <t>UA310 M</t>
  </si>
  <si>
    <t>Crimson/China Blend</t>
  </si>
  <si>
    <t>B 11 M</t>
  </si>
  <si>
    <t>Bright Blue</t>
  </si>
  <si>
    <t>UA311 M</t>
  </si>
  <si>
    <t>Night Black/China Blend</t>
  </si>
  <si>
    <t>B 29 M</t>
  </si>
  <si>
    <t>Ocean Blue</t>
  </si>
  <si>
    <t>UA312 M</t>
  </si>
  <si>
    <t>Light Blue/Ice Green Blend</t>
  </si>
  <si>
    <t>B 30 M</t>
  </si>
  <si>
    <t>Emerald</t>
  </si>
  <si>
    <t>UB302 M</t>
  </si>
  <si>
    <t>Emerald Blend</t>
  </si>
  <si>
    <t>B 32 M</t>
  </si>
  <si>
    <t>Teak</t>
  </si>
  <si>
    <t>UB303 M</t>
  </si>
  <si>
    <t>Ivy Blend</t>
  </si>
  <si>
    <t>UB304 M</t>
  </si>
  <si>
    <t>Ice Violet Blend</t>
  </si>
  <si>
    <t>B 36 M</t>
  </si>
  <si>
    <t>Washed Denim</t>
  </si>
  <si>
    <t>UB313 M</t>
  </si>
  <si>
    <t>Rose Ash Blend</t>
  </si>
  <si>
    <t>B 54 M</t>
  </si>
  <si>
    <t>Mint</t>
  </si>
  <si>
    <t>UC308 M</t>
  </si>
  <si>
    <t>Deep Blue Blend</t>
  </si>
  <si>
    <t>B 73 M</t>
  </si>
  <si>
    <t>Deep Purple</t>
  </si>
  <si>
    <t>UD306 M</t>
  </si>
  <si>
    <t>Crimson Blend</t>
  </si>
  <si>
    <t>B 75 M</t>
  </si>
  <si>
    <t>Aquamarine</t>
  </si>
  <si>
    <t>UA314 M</t>
  </si>
  <si>
    <t>Ice Blue Blend</t>
  </si>
  <si>
    <t>B 76 M</t>
  </si>
  <si>
    <t>Ice Pink</t>
  </si>
  <si>
    <t>UA315 M</t>
  </si>
  <si>
    <t>Light Blue Blend</t>
  </si>
  <si>
    <t>B 82 M</t>
  </si>
  <si>
    <t>Ficus</t>
  </si>
  <si>
    <t>UA316 M</t>
  </si>
  <si>
    <t>Sky Blue/Mint Green Blend</t>
  </si>
  <si>
    <t>C 12 M</t>
  </si>
  <si>
    <t>Lilac</t>
  </si>
  <si>
    <t>UA317 M</t>
  </si>
  <si>
    <t>China/Oak Blend</t>
  </si>
  <si>
    <t>C 39 M</t>
  </si>
  <si>
    <t>Night Black</t>
  </si>
  <si>
    <t>C 40 M</t>
  </si>
  <si>
    <t>Slate Blue</t>
  </si>
  <si>
    <t xml:space="preserve">   Mesh Backed  </t>
  </si>
  <si>
    <t>$/ Column</t>
  </si>
  <si>
    <t>FB Series</t>
  </si>
  <si>
    <t>Porcelain to Deep Blue</t>
  </si>
  <si>
    <t>FW Series</t>
  </si>
  <si>
    <t>Porcelain to Charcoal</t>
  </si>
  <si>
    <t>FG Series</t>
  </si>
  <si>
    <t>Meadow to Forest</t>
  </si>
  <si>
    <t>FC Series</t>
  </si>
  <si>
    <t>Malt to Teak</t>
  </si>
  <si>
    <t>FE Series</t>
  </si>
  <si>
    <t>Porcelain to Emerald</t>
  </si>
  <si>
    <t>Standard Gradient Color Chart:</t>
  </si>
  <si>
    <r>
      <t xml:space="preserve">FB Series </t>
    </r>
    <r>
      <rPr>
        <sz val="10"/>
        <rFont val="Arial"/>
        <family val="2"/>
      </rPr>
      <t>- Porcelain to Deep Blue (top to bottom)</t>
    </r>
  </si>
  <si>
    <t>Porcelain, Light Blue, Sky Blue, Lake Blue, Ocean Blue, Deep Blue</t>
  </si>
  <si>
    <r>
      <t xml:space="preserve">FW Series </t>
    </r>
    <r>
      <rPr>
        <sz val="10"/>
        <rFont val="Arial"/>
        <family val="2"/>
      </rPr>
      <t>- Porcelain to Charcoal  (top to bottom)</t>
    </r>
  </si>
  <si>
    <r>
      <t>FG Series</t>
    </r>
    <r>
      <rPr>
        <sz val="10"/>
        <rFont val="Arial"/>
        <family val="2"/>
      </rPr>
      <t>- Meadow to Forest  (top to bottom)</t>
    </r>
  </si>
  <si>
    <t>Meadow, Ivy, Ficus, Forest</t>
  </si>
  <si>
    <r>
      <t>FC Series</t>
    </r>
    <r>
      <rPr>
        <sz val="10"/>
        <rFont val="Arial"/>
        <family val="2"/>
      </rPr>
      <t xml:space="preserve"> - Malt to Teak (top to bottom)</t>
    </r>
  </si>
  <si>
    <t>Malt, Sand, Fossil, Oak, Teak</t>
  </si>
  <si>
    <r>
      <t>FE Series</t>
    </r>
    <r>
      <rPr>
        <sz val="10"/>
        <rFont val="Arial"/>
        <family val="2"/>
      </rPr>
      <t xml:space="preserve"> - Porcelain to Emerald (top to bottom)</t>
    </r>
  </si>
  <si>
    <t>Porcelain, Mint Ice, Ice Green, Mint, Jade, Emerald</t>
  </si>
  <si>
    <t>Sheet size: 12.875" x 12.875"</t>
  </si>
  <si>
    <t>Gradients are sold as full columns ONLY</t>
  </si>
  <si>
    <t>1 column contains 8 full sheets. Column height: 103" (appx. 8' 7")  Column width: 12.875"</t>
  </si>
  <si>
    <t>$/ lb.</t>
  </si>
  <si>
    <t>A 01 S</t>
  </si>
  <si>
    <t>B 11 S</t>
  </si>
  <si>
    <t>A 02 S</t>
  </si>
  <si>
    <t>B 29 S</t>
  </si>
  <si>
    <t>A 03 S</t>
  </si>
  <si>
    <t>B 30 S</t>
  </si>
  <si>
    <t>A 04 S</t>
  </si>
  <si>
    <t>B 32 S</t>
  </si>
  <si>
    <t>A 05 S</t>
  </si>
  <si>
    <t>A 07 S</t>
  </si>
  <si>
    <t>B 36 S</t>
  </si>
  <si>
    <t>A 08 S</t>
  </si>
  <si>
    <t>B 54 S</t>
  </si>
  <si>
    <t>A 10 S</t>
  </si>
  <si>
    <t>B 73 S</t>
  </si>
  <si>
    <t>A 13 S</t>
  </si>
  <si>
    <t>B 75 S</t>
  </si>
  <si>
    <t>A 14 S</t>
  </si>
  <si>
    <t>B 76 S</t>
  </si>
  <si>
    <t>A 15 S</t>
  </si>
  <si>
    <t>B 82 S</t>
  </si>
  <si>
    <t>A 16 S</t>
  </si>
  <si>
    <t>C 12 S</t>
  </si>
  <si>
    <t>A 19 S</t>
  </si>
  <si>
    <t>C 39 S</t>
  </si>
  <si>
    <t>A 20 S</t>
  </si>
  <si>
    <t>C 40 S</t>
  </si>
  <si>
    <t>A 21 S</t>
  </si>
  <si>
    <t>C 81 S</t>
  </si>
  <si>
    <t>A 22 S</t>
  </si>
  <si>
    <t>D 42 S</t>
  </si>
  <si>
    <t>D 43 S</t>
  </si>
  <si>
    <t>D 91 S</t>
  </si>
  <si>
    <t>A 53 S</t>
  </si>
  <si>
    <t>D 92 S</t>
  </si>
  <si>
    <t>A 57 S</t>
  </si>
  <si>
    <t>D 93 S</t>
  </si>
  <si>
    <t>A 59 S</t>
  </si>
  <si>
    <t xml:space="preserve">           </t>
  </si>
  <si>
    <t>Classic Series</t>
  </si>
  <si>
    <t>Luster Series</t>
  </si>
  <si>
    <t>Classic Series - Standard Gradients</t>
  </si>
  <si>
    <t>Aventurine Series</t>
  </si>
  <si>
    <t xml:space="preserve">Sheets: appx. 1.15 square feet and contain 225 pieces of tile.  </t>
  </si>
  <si>
    <t>Crystal</t>
  </si>
  <si>
    <t>Crystal Matte</t>
  </si>
  <si>
    <t>Tile: appx. 1" x 1"  Thickness: appx. 1/4"  Grout Joints: appx. 1/8"</t>
  </si>
  <si>
    <t>Tile: appx. 1" x 2"  Thickness: appx. 1/4"  Grout Joints: appx. 1/8"</t>
  </si>
  <si>
    <t>Ashland-e Series 1" x 1"</t>
  </si>
  <si>
    <t>Ashland-e Series 1" x 2"</t>
  </si>
  <si>
    <t>Light Olive</t>
  </si>
  <si>
    <t>Light Olive Iridescent</t>
  </si>
  <si>
    <t>Light Olive Matte</t>
  </si>
  <si>
    <t>MG012</t>
  </si>
  <si>
    <t>MG012 IR</t>
  </si>
  <si>
    <t>MG012 MT</t>
  </si>
  <si>
    <t>MG013</t>
  </si>
  <si>
    <t>MG013 MT</t>
  </si>
  <si>
    <t>EG002</t>
  </si>
  <si>
    <t>Sterling Blend</t>
  </si>
  <si>
    <t>EG004</t>
  </si>
  <si>
    <t>Siberia Blend</t>
  </si>
  <si>
    <t xml:space="preserve">Sheets: appx. 1.15 square feet and contain 144 pieces of tile.  </t>
  </si>
  <si>
    <t xml:space="preserve">Sheets: appx. 1.06 square feet and contain 66 pieces of tile.  </t>
  </si>
  <si>
    <t>Tile: appx. 3/4" x 3/4"  Thickness: appx. 1/8"  Grout Joints: appx. 1/16"</t>
  </si>
  <si>
    <t xml:space="preserve">Tile: appx. 3/4" x 3/4"  Thickness: appx. 1/8"  </t>
  </si>
  <si>
    <t>Tile: appx. 5/8" x 5/8"  Thickness: appx. 1/8"  Grout Joints: appx. 1/16"</t>
  </si>
  <si>
    <t xml:space="preserve">Sheets: appx. 1.15 square feet and contain 400 pieces of tile.  </t>
  </si>
  <si>
    <t>AF907 M</t>
  </si>
  <si>
    <t>P50 M</t>
  </si>
  <si>
    <t>P51 M</t>
  </si>
  <si>
    <t>White Alder</t>
  </si>
  <si>
    <t>P60 M</t>
  </si>
  <si>
    <t>Blue Emerald</t>
  </si>
  <si>
    <t>P61 M</t>
  </si>
  <si>
    <t>Lapis Lazuli</t>
  </si>
  <si>
    <t>P63 M</t>
  </si>
  <si>
    <t>Deep Garnet</t>
  </si>
  <si>
    <t>P64 M</t>
  </si>
  <si>
    <t>Wisteria</t>
  </si>
  <si>
    <t>P65 M</t>
  </si>
  <si>
    <t>Blue Agate</t>
  </si>
  <si>
    <t>Egyptian Red Blend</t>
  </si>
  <si>
    <t>Peridot</t>
  </si>
  <si>
    <t>Horizon Series</t>
  </si>
  <si>
    <t>Morning Mist Blend</t>
  </si>
  <si>
    <t>Eclipse Blend</t>
  </si>
  <si>
    <t>Ash Grey Blend</t>
  </si>
  <si>
    <t>Horizon Glass and Metal Blends</t>
  </si>
  <si>
    <t>Egret Blend</t>
  </si>
  <si>
    <t>Heron Blend</t>
  </si>
  <si>
    <t>Raven Blend</t>
  </si>
  <si>
    <t>Palomino Blend</t>
  </si>
  <si>
    <t>Chestnut Blend</t>
  </si>
  <si>
    <t>Falcon Blend</t>
  </si>
  <si>
    <t>Horizon Glass and Stone Blends</t>
  </si>
  <si>
    <t>Café Noir Blend</t>
  </si>
  <si>
    <t>Tile: appx. 7/8" x 7/8"  Thickness: appx. 1/4"  Grout Joints: appx. 1/8"</t>
  </si>
  <si>
    <t xml:space="preserve">Sheets: appx. 0.98 square foot and contain 144 pieces of tile.  </t>
  </si>
  <si>
    <t>Emperia Series</t>
  </si>
  <si>
    <t>Aurora Blend</t>
  </si>
  <si>
    <t>Laurel Blend</t>
  </si>
  <si>
    <t>Terra Cotta Blend</t>
  </si>
  <si>
    <t>Celestial Blend</t>
  </si>
  <si>
    <t>Tile: appx. 1-7/8" x 7/8"  Thickness: appx. 1/4"  Grout Joints: appx. 1/8"</t>
  </si>
  <si>
    <t>Sheets: appx. 0.98 square foot and contain 72 pieces of tile.</t>
  </si>
  <si>
    <t>Appx. 155 tiles per 1-lb. bag</t>
  </si>
  <si>
    <t>Use "S" suffix when ordering loose tile (ex. K12 S)</t>
  </si>
  <si>
    <t>Tile: appx. 3/4" x 3/4"   Thickness: appx. 1/8"   Grout Joints: appx. 1/16"</t>
  </si>
  <si>
    <t>Maritime Blue Blend</t>
  </si>
  <si>
    <t>SG004</t>
  </si>
  <si>
    <t>Amber</t>
  </si>
  <si>
    <t>Classic Series - Standard Blends</t>
  </si>
  <si>
    <t>All tile in the Tivoli series is comprised of approximately 70 percent glass from bottles and/or other waste</t>
  </si>
  <si>
    <t>P57 M</t>
  </si>
  <si>
    <t>Dragonfly Teal</t>
  </si>
  <si>
    <t>All tile in the Ashland-e series is comprised of between 30 and 70 percent glass from bottles and/or other waste</t>
  </si>
  <si>
    <t>Calliope Series</t>
  </si>
  <si>
    <t>All tile in the Calliope series is comprised of approximately 50 percent glass from bottles and/or other waste</t>
  </si>
  <si>
    <t>HM630</t>
  </si>
  <si>
    <t>Ivory</t>
  </si>
  <si>
    <t>HM635 IR</t>
  </si>
  <si>
    <t>Honeysuckle</t>
  </si>
  <si>
    <t>HM640 IR</t>
  </si>
  <si>
    <t>Buttercream</t>
  </si>
  <si>
    <t>HM645 IR</t>
  </si>
  <si>
    <t>Truffle</t>
  </si>
  <si>
    <t>HM650 IR</t>
  </si>
  <si>
    <t>Parasol</t>
  </si>
  <si>
    <t>HM660 IR</t>
  </si>
  <si>
    <t>Evening Blue</t>
  </si>
  <si>
    <t>HM665 IR</t>
  </si>
  <si>
    <t>Waterlily</t>
  </si>
  <si>
    <t>HM670 IR</t>
  </si>
  <si>
    <t>Garden</t>
  </si>
  <si>
    <t>glass that would otherwise have entered the solid waste stream. This waste glass is a mix of approximately</t>
  </si>
  <si>
    <t>90 percent post-consumer and 10 percent pre-consumer material.</t>
  </si>
  <si>
    <t>HM675 IR</t>
  </si>
  <si>
    <t>Monet Grey</t>
  </si>
  <si>
    <t>Linen</t>
  </si>
  <si>
    <t>Dove Grey</t>
  </si>
  <si>
    <t>London Fog</t>
  </si>
  <si>
    <t>Macadamia</t>
  </si>
  <si>
    <t>Taupe</t>
  </si>
  <si>
    <t>Sagebrush</t>
  </si>
  <si>
    <t>Sapphire</t>
  </si>
  <si>
    <t>Bermuda Blue</t>
  </si>
  <si>
    <t>Horizon Glass Blends</t>
  </si>
  <si>
    <t>EGM07</t>
  </si>
  <si>
    <t>Smoky Quartz 1x2</t>
  </si>
  <si>
    <t>EGM07 IR</t>
  </si>
  <si>
    <t>Smoky Quartz Iridescent1x2</t>
  </si>
  <si>
    <t>Standard Blends 1" x 2"</t>
  </si>
  <si>
    <t>Bohemia Series</t>
  </si>
  <si>
    <t>BH801</t>
  </si>
  <si>
    <t>Mirage</t>
  </si>
  <si>
    <t>BH802</t>
  </si>
  <si>
    <t>Mallard</t>
  </si>
  <si>
    <t xml:space="preserve">BH803 </t>
  </si>
  <si>
    <t>Chanterelle</t>
  </si>
  <si>
    <t>BH804</t>
  </si>
  <si>
    <t>Nutmeg</t>
  </si>
  <si>
    <t>BH805</t>
  </si>
  <si>
    <t>Loam</t>
  </si>
  <si>
    <t>BH806</t>
  </si>
  <si>
    <t>Sargasso Sea</t>
  </si>
  <si>
    <t>BH807</t>
  </si>
  <si>
    <t>Azul</t>
  </si>
  <si>
    <t xml:space="preserve">Sheets: appx. 1.1 square feet and contain 190 pieces of tile.  </t>
  </si>
  <si>
    <t>Payment may be made by major credit card or check received prior to shipment.</t>
  </si>
  <si>
    <t xml:space="preserve">Loose tile sold in 1 lb. bags; appx. 157 tile per bag. </t>
  </si>
  <si>
    <t>Dot mounted</t>
  </si>
  <si>
    <t xml:space="preserve">All tile in this series has a minimum 98 percent pre-consumer recycled glass content. </t>
  </si>
  <si>
    <t>This glass is generated primarily from the process of window glass production.</t>
  </si>
  <si>
    <t>Sheet Size</t>
  </si>
  <si>
    <t>18 X 12</t>
  </si>
  <si>
    <t>Standard Blends</t>
  </si>
  <si>
    <t>Tile: appx. 1" x 1"   Thickness: appx. 1/8"   Grout Joints: appx. 1/16"</t>
  </si>
  <si>
    <t>Sheets: appx. 1.50 square feet and contain 216 pieces of tile.</t>
  </si>
  <si>
    <t>Rio Series</t>
  </si>
  <si>
    <t>RO 059</t>
  </si>
  <si>
    <t>Lace</t>
  </si>
  <si>
    <t>RO 057</t>
  </si>
  <si>
    <t>Celery</t>
  </si>
  <si>
    <t>RO 056</t>
  </si>
  <si>
    <t>RO 055</t>
  </si>
  <si>
    <t>Graphite</t>
  </si>
  <si>
    <t xml:space="preserve">Sheets: appx. 1.50 square feet and contain 216 pieces of tile.  </t>
  </si>
  <si>
    <r>
      <t xml:space="preserve">Tourmaline </t>
    </r>
    <r>
      <rPr>
        <i/>
        <sz val="10"/>
        <rFont val="Arial"/>
        <family val="2"/>
      </rPr>
      <t>Blend</t>
    </r>
  </si>
  <si>
    <t>Mesh backed</t>
  </si>
  <si>
    <t>Black</t>
  </si>
  <si>
    <t>13 X 13</t>
  </si>
  <si>
    <r>
      <t>Sheets: appx. 1.17 square feet</t>
    </r>
    <r>
      <rPr>
        <i/>
        <sz val="10"/>
        <color indexed="10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and contain 169 pieces of tile.  </t>
    </r>
  </si>
  <si>
    <t>Zydeco Series</t>
  </si>
  <si>
    <t>dot</t>
  </si>
  <si>
    <t>ZM 749</t>
  </si>
  <si>
    <t>Nautical Blue</t>
  </si>
  <si>
    <t>ZM 745</t>
  </si>
  <si>
    <t>French Blue</t>
  </si>
  <si>
    <t>ZM 747</t>
  </si>
  <si>
    <t>Baby Blue</t>
  </si>
  <si>
    <t>ZM 642</t>
  </si>
  <si>
    <t>Wintermint</t>
  </si>
  <si>
    <t>ZM 545</t>
  </si>
  <si>
    <t>Manilla</t>
  </si>
  <si>
    <t>ZM 047</t>
  </si>
  <si>
    <t>ZM 049</t>
  </si>
  <si>
    <t>Tahiti Blend</t>
  </si>
  <si>
    <t>Textured Surface</t>
  </si>
  <si>
    <t>ZM 749 TS</t>
  </si>
  <si>
    <t>Nautical Blue TS</t>
  </si>
  <si>
    <t>ZM 745 TS</t>
  </si>
  <si>
    <t>French Blue TS</t>
  </si>
  <si>
    <t>ZM 896 TS</t>
  </si>
  <si>
    <r>
      <t xml:space="preserve">Sheets: appx. 1.17 square feet </t>
    </r>
    <r>
      <rPr>
        <i/>
        <sz val="10"/>
        <color indexed="8"/>
        <rFont val="Arial"/>
        <family val="2"/>
      </rPr>
      <t xml:space="preserve">and contain 169 pieces of tile.  </t>
    </r>
  </si>
  <si>
    <t>$/ lb. (loose tile)</t>
  </si>
  <si>
    <t>Use "S" suffix when ordering loose tile (ex. P04 S)</t>
  </si>
  <si>
    <t xml:space="preserve">Loose tile sold in 1 lb. bags; appx. 66 tile per bag. Use "B" suffix when ordering loose tile (ex. MG001B IR)  </t>
  </si>
  <si>
    <r>
      <t xml:space="preserve">All colors also available:         </t>
    </r>
    <r>
      <rPr>
        <b/>
        <i/>
        <sz val="9"/>
        <rFont val="Arial"/>
        <family val="2"/>
      </rPr>
      <t xml:space="preserve"> Loose in 1-lb. bags</t>
    </r>
  </si>
  <si>
    <t>Wholesale Pricing</t>
  </si>
  <si>
    <t>Prices:  FOB Hakatai warehouse, Ashland, Oregon. Terms: Net 30 days with approved credit.</t>
  </si>
  <si>
    <r>
      <t xml:space="preserve">Wholesale Pricing         </t>
    </r>
    <r>
      <rPr>
        <b/>
        <i/>
        <sz val="10"/>
        <rFont val="Arial"/>
        <family val="2"/>
      </rPr>
      <t>Loose in 1-lb. bags</t>
    </r>
  </si>
  <si>
    <t>Prices:  FOB Miami, Florida, warehouse. Terms: Net 30 days with approved credit.</t>
  </si>
  <si>
    <t>Chalk TS</t>
  </si>
  <si>
    <t>Mosaic Supplies</t>
  </si>
  <si>
    <t>Description</t>
  </si>
  <si>
    <t>$/ Each</t>
  </si>
  <si>
    <t>GB-CLA</t>
  </si>
  <si>
    <t>3/4" Grab Bag  (2 lbs.)</t>
  </si>
  <si>
    <t>GB-ASH</t>
  </si>
  <si>
    <t>Ashland-e Grab Bag  (5 lbs.)</t>
  </si>
  <si>
    <t>MOS-CUT</t>
  </si>
  <si>
    <t>MOS-FILM 3/4"</t>
  </si>
  <si>
    <t>Mosaic Film (Classic)</t>
  </si>
  <si>
    <t>0.86/sheet</t>
  </si>
  <si>
    <t>MOS-FILM 1"</t>
  </si>
  <si>
    <t>Mosaic Film (Ashland-e)</t>
  </si>
  <si>
    <t>MOS-KRAFT</t>
  </si>
  <si>
    <t>Kraft Paper</t>
  </si>
  <si>
    <t>1.00/10 sheets</t>
  </si>
  <si>
    <t>3/4" Grab Bag: appx. 2 lbs. mixed colors from any of our 3/4" series, no guarantee of colors.</t>
  </si>
  <si>
    <t>Ashland-e Grab Bag: appx. 5 lbs. mixed colors of our Ashland-e 1" tile, no guarantee of colors.</t>
  </si>
  <si>
    <t>Prices:  FOB Hakatai warehouse, Ashland, Oregon</t>
  </si>
  <si>
    <t>Loose in 1-lb. bags</t>
  </si>
  <si>
    <t>$/ lb..</t>
  </si>
  <si>
    <t>KW12 S</t>
  </si>
  <si>
    <t>KW22 S</t>
  </si>
  <si>
    <t>KW35 S</t>
  </si>
  <si>
    <t>KW37 S</t>
  </si>
  <si>
    <t>KW39 S</t>
  </si>
  <si>
    <t>KW40 S</t>
  </si>
  <si>
    <t>KW46 S</t>
  </si>
  <si>
    <t>TR610 M</t>
  </si>
  <si>
    <t>TR620 M</t>
  </si>
  <si>
    <t>TR630 M</t>
  </si>
  <si>
    <t>TR640 M</t>
  </si>
  <si>
    <t>HR10 M</t>
  </si>
  <si>
    <t>HR13 M</t>
  </si>
  <si>
    <t>HR14 M</t>
  </si>
  <si>
    <t>HR22 M</t>
  </si>
  <si>
    <t>HR24 M</t>
  </si>
  <si>
    <t>HR29 M</t>
  </si>
  <si>
    <t>HR48 M</t>
  </si>
  <si>
    <t>HR52 M</t>
  </si>
  <si>
    <t>HR101 M</t>
  </si>
  <si>
    <t>HR102 M</t>
  </si>
  <si>
    <t>HR103 M</t>
  </si>
  <si>
    <t>HR104 M</t>
  </si>
  <si>
    <t>HR400 M</t>
  </si>
  <si>
    <t>HR420 M</t>
  </si>
  <si>
    <t>HR425 M</t>
  </si>
  <si>
    <t>HR430 M</t>
  </si>
  <si>
    <t>HR435 M</t>
  </si>
  <si>
    <t>HR450 M</t>
  </si>
  <si>
    <t>HR502 M</t>
  </si>
  <si>
    <t>Glamour Series</t>
  </si>
  <si>
    <t>GL 001</t>
  </si>
  <si>
    <t>Black Currant Square</t>
  </si>
  <si>
    <t>GL 002</t>
  </si>
  <si>
    <t>Black Currant Rectangle</t>
  </si>
  <si>
    <t>GL 003</t>
  </si>
  <si>
    <t>Black Currant Round</t>
  </si>
  <si>
    <t>GL 004</t>
  </si>
  <si>
    <t>Black Currant Oval</t>
  </si>
  <si>
    <t>GL 005</t>
  </si>
  <si>
    <t>Bahama Blue Square</t>
  </si>
  <si>
    <t>GL 006</t>
  </si>
  <si>
    <t>Bahama Blue Rectangle</t>
  </si>
  <si>
    <t>GL 007</t>
  </si>
  <si>
    <t>Bahama Blue Round</t>
  </si>
  <si>
    <t>GL 008</t>
  </si>
  <si>
    <t>Bahama Blue Oval</t>
  </si>
  <si>
    <t>GL 009</t>
  </si>
  <si>
    <t>Dewdrop Square</t>
  </si>
  <si>
    <t>GL 010</t>
  </si>
  <si>
    <t>Dewdrop Rectangle</t>
  </si>
  <si>
    <t>GL 011</t>
  </si>
  <si>
    <t>Dewdrop Round</t>
  </si>
  <si>
    <t>GL 012</t>
  </si>
  <si>
    <t>Dewdrop Oval</t>
  </si>
  <si>
    <t>GL 013</t>
  </si>
  <si>
    <t>Root Beer Square</t>
  </si>
  <si>
    <t>GL 014</t>
  </si>
  <si>
    <t>Root Beer Rectangle</t>
  </si>
  <si>
    <t>GL 015</t>
  </si>
  <si>
    <t>Root Beer Round</t>
  </si>
  <si>
    <t>GL 016</t>
  </si>
  <si>
    <t>Root Beer Oval</t>
  </si>
  <si>
    <t>Tile (square): appx. 3/4"  Thickness: appx. 1/4"  Grout Joints: appx. 1/8"</t>
  </si>
  <si>
    <t xml:space="preserve">Sheets (square): appx. 1.0 square feet and contain 196 pieces of tile.  </t>
  </si>
  <si>
    <t>Tile (rectangle): appx. 1-5/8" x 3/4"  Thickness: appx. 1/4"  Grout Joints: appx. 1/8"</t>
  </si>
  <si>
    <t xml:space="preserve">Sheets (rectangle):  appx. 1.0 square feet and contain 98 pieces of tile.  </t>
  </si>
  <si>
    <t>Tile (round): appx. 3/4" diameter  Thickness: appx. 1/4"  Grout Joints: appx. 1/8"</t>
  </si>
  <si>
    <t xml:space="preserve">Sheets (round): appx. 1.0 square feet and contain 240 pieces of tile.  </t>
  </si>
  <si>
    <t>Tile (oval): appx. 1-15/16" x 3/4"  Thickness: appx. 1/4"  Grout Joints: appx. 1/8"</t>
  </si>
  <si>
    <t xml:space="preserve">Sheets (oval): appx. 1.0 square feet and contain 88 pieces of tile.  </t>
  </si>
  <si>
    <t>Prices:  FOB Miami, Florida, warehouse  Terms: Net 30 days with approved credit.</t>
  </si>
  <si>
    <t>Select Series</t>
  </si>
  <si>
    <t>SL001 M</t>
  </si>
  <si>
    <t>Sea Salt</t>
  </si>
  <si>
    <t>SL002 M</t>
  </si>
  <si>
    <t>Quail Grey</t>
  </si>
  <si>
    <t>SL006 M</t>
  </si>
  <si>
    <t>Carbon</t>
  </si>
  <si>
    <t>SL013 M</t>
  </si>
  <si>
    <t>Paradise Blue</t>
  </si>
  <si>
    <t>SL016 M</t>
  </si>
  <si>
    <t>Cerulean</t>
  </si>
  <si>
    <t>SL021 M</t>
  </si>
  <si>
    <t>Garbanzo</t>
  </si>
  <si>
    <t>SL034 M</t>
  </si>
  <si>
    <t>Green Apple</t>
  </si>
  <si>
    <t>SL048 M</t>
  </si>
  <si>
    <t>Bluebird</t>
  </si>
  <si>
    <t>SL104 M</t>
  </si>
  <si>
    <t>Mauve</t>
  </si>
  <si>
    <t>SL199 M</t>
  </si>
  <si>
    <t>Paprika</t>
  </si>
  <si>
    <t>Select Standard Blends</t>
  </si>
  <si>
    <t>SL305 M</t>
  </si>
  <si>
    <t>Harmony Blend</t>
  </si>
  <si>
    <t>SL310 M</t>
  </si>
  <si>
    <t>Evergreen Blend</t>
  </si>
  <si>
    <t>SL315 M</t>
  </si>
  <si>
    <t>Bonny Blue Blend</t>
  </si>
  <si>
    <t>SL320 M</t>
  </si>
  <si>
    <t>Ultramarine Blend</t>
  </si>
  <si>
    <t>SL325 M</t>
  </si>
  <si>
    <t>Gothic Blend</t>
  </si>
  <si>
    <t>Tile: appx. 7/8" x 7/8"  Thickness: appx. 1/8"  Grout Joints: appx. 1/8"</t>
  </si>
  <si>
    <t>Stone Series</t>
  </si>
  <si>
    <t>River Stone</t>
  </si>
  <si>
    <t>STO 001</t>
  </si>
  <si>
    <t>Beige River Stone</t>
  </si>
  <si>
    <t>STO 002</t>
  </si>
  <si>
    <t>Glazed Beige River Stone</t>
  </si>
  <si>
    <t>STO 003</t>
  </si>
  <si>
    <t>Chateau River Stone</t>
  </si>
  <si>
    <t>STO 004</t>
  </si>
  <si>
    <t>Glazed Chateau River Stone</t>
  </si>
  <si>
    <t>STO 005</t>
  </si>
  <si>
    <t>Pink River Stone</t>
  </si>
  <si>
    <t>STO 006</t>
  </si>
  <si>
    <t>Glazed Pink River Stone</t>
  </si>
  <si>
    <t>STO 007</t>
  </si>
  <si>
    <t>Black River Stone</t>
  </si>
  <si>
    <t>STO 008</t>
  </si>
  <si>
    <t>Green River Stone</t>
  </si>
  <si>
    <t>STO 009</t>
  </si>
  <si>
    <t>Glazed Green River Stone</t>
  </si>
  <si>
    <t>STO 100</t>
  </si>
  <si>
    <t>Jasper River Stone</t>
  </si>
  <si>
    <t>STO 101</t>
  </si>
  <si>
    <t>Glazed Jasper River Stone</t>
  </si>
  <si>
    <t>STO 102</t>
  </si>
  <si>
    <t>Green/White River Stone</t>
  </si>
  <si>
    <t>STO 103</t>
  </si>
  <si>
    <t>Glazed Green/White Blend River Stone</t>
  </si>
  <si>
    <t>STO 104</t>
  </si>
  <si>
    <t>White River Stone</t>
  </si>
  <si>
    <t>STO 105</t>
  </si>
  <si>
    <t>STO 106</t>
  </si>
  <si>
    <t>Black/White River Stone</t>
  </si>
  <si>
    <t>STO 107</t>
  </si>
  <si>
    <t>Glazed Black/White River Stone</t>
  </si>
  <si>
    <t>STO 108</t>
  </si>
  <si>
    <t>Rose River Stone</t>
  </si>
  <si>
    <t>STO 109</t>
  </si>
  <si>
    <t>Glazed Rose River Stone</t>
  </si>
  <si>
    <t>STO 110</t>
  </si>
  <si>
    <t>Fountain River Stone</t>
  </si>
  <si>
    <t>STO 111</t>
  </si>
  <si>
    <t>Glazed Fountain River Stone</t>
  </si>
  <si>
    <t>STO 112</t>
  </si>
  <si>
    <t>Waverly River Stone</t>
  </si>
  <si>
    <t>STO 113</t>
  </si>
  <si>
    <t>Black/Grey River Stone</t>
  </si>
  <si>
    <t>STO 114</t>
  </si>
  <si>
    <t>Tan/White River Stone</t>
  </si>
  <si>
    <t>STO 115</t>
  </si>
  <si>
    <t>Sycamore River Stone</t>
  </si>
  <si>
    <t>STO 116</t>
  </si>
  <si>
    <t>Pierre River Stone</t>
  </si>
  <si>
    <t xml:space="preserve">Stone size: appx. 3/4" to 2-1/2"  Thickness: appx. 1/2"  </t>
  </si>
  <si>
    <t xml:space="preserve">Sheets: appx. 1.0 square foot </t>
  </si>
  <si>
    <t>Prices:  FOB Hanford, California, warehouse  Terms: Net 30 days with approved credit.</t>
  </si>
  <si>
    <t>Arbor Stone</t>
  </si>
  <si>
    <t>STO 117</t>
  </si>
  <si>
    <t>Black Arbor Stone</t>
  </si>
  <si>
    <t>STO 118</t>
  </si>
  <si>
    <t>White Arbor Stone</t>
  </si>
  <si>
    <t>STO 119</t>
  </si>
  <si>
    <t>Partridge Arbor Stone</t>
  </si>
  <si>
    <t>STO 120</t>
  </si>
  <si>
    <t>Pheasant Arbor Stone</t>
  </si>
  <si>
    <t>STO 121</t>
  </si>
  <si>
    <t>Autumn Arbor Stone</t>
  </si>
  <si>
    <t>STO 122</t>
  </si>
  <si>
    <t>Butterscotch Arbor Stone</t>
  </si>
  <si>
    <t>Cut Stone</t>
  </si>
  <si>
    <t>STO 123</t>
  </si>
  <si>
    <t>Beige Cut Stone</t>
  </si>
  <si>
    <t>STO 124</t>
  </si>
  <si>
    <t>Green/White Cut Stone</t>
  </si>
  <si>
    <t>STO 125</t>
  </si>
  <si>
    <t>Green Cut Stone</t>
  </si>
  <si>
    <t>STO 126</t>
  </si>
  <si>
    <t>White Cut Stone</t>
  </si>
  <si>
    <t>STO 127</t>
  </si>
  <si>
    <t>Tan/White Cut Stone</t>
  </si>
  <si>
    <t>STO 128</t>
  </si>
  <si>
    <t>Grey/White Cut Stone</t>
  </si>
  <si>
    <t>STO 129</t>
  </si>
  <si>
    <t>Grey Cut Stone</t>
  </si>
  <si>
    <t>STO 130</t>
  </si>
  <si>
    <t>Black Cut Stone</t>
  </si>
  <si>
    <t>STO 131</t>
  </si>
  <si>
    <t>Black/White Cut Stone</t>
  </si>
  <si>
    <t>STO 132</t>
  </si>
  <si>
    <t>Grey/Black Cut Stone</t>
  </si>
  <si>
    <t>STO 133</t>
  </si>
  <si>
    <t>Pink Cut Stone</t>
  </si>
  <si>
    <t>STO 134</t>
  </si>
  <si>
    <t>Fountain Cut Stone</t>
  </si>
  <si>
    <t>Beach Stone</t>
  </si>
  <si>
    <t>STO 135</t>
  </si>
  <si>
    <t>Beige Beach Stone</t>
  </si>
  <si>
    <t>STO 136</t>
  </si>
  <si>
    <t>Jasper Beach Stone</t>
  </si>
  <si>
    <t>STO 137</t>
  </si>
  <si>
    <t>Green Beach Stone</t>
  </si>
  <si>
    <t xml:space="preserve">Stone size: appx. 1/4" to 1/2"  Thickness: appx. 1/4"  </t>
  </si>
  <si>
    <t>Aleutian Stone</t>
  </si>
  <si>
    <t>STO 138</t>
  </si>
  <si>
    <t>Denali</t>
  </si>
  <si>
    <t>STO 139</t>
  </si>
  <si>
    <t>Glazed Denali</t>
  </si>
  <si>
    <t>STO 140</t>
  </si>
  <si>
    <t xml:space="preserve">Kantishna </t>
  </si>
  <si>
    <t>STO 141</t>
  </si>
  <si>
    <t>Glazed Kantishna</t>
  </si>
  <si>
    <t>STO 142</t>
  </si>
  <si>
    <t>Beluga Grey</t>
  </si>
  <si>
    <t>STO 143</t>
  </si>
  <si>
    <t>Glazed Beluga Grey</t>
  </si>
  <si>
    <t>STO 144</t>
  </si>
  <si>
    <t>Orca Black</t>
  </si>
  <si>
    <t>STO 145</t>
  </si>
  <si>
    <t>Glazed Orca Black</t>
  </si>
  <si>
    <t>STO 146</t>
  </si>
  <si>
    <t>Adak</t>
  </si>
  <si>
    <t>STO 147</t>
  </si>
  <si>
    <t>Kodiak Island</t>
  </si>
  <si>
    <t>STO 148</t>
  </si>
  <si>
    <t>Snowy Owl</t>
  </si>
  <si>
    <t>STO 149</t>
  </si>
  <si>
    <t>Arctic Tern</t>
  </si>
  <si>
    <t>STO 150</t>
  </si>
  <si>
    <t>Barrow</t>
  </si>
  <si>
    <t>STO 151</t>
  </si>
  <si>
    <t>Tundra</t>
  </si>
  <si>
    <t>STO 152</t>
  </si>
  <si>
    <t>Glazed Tundra</t>
  </si>
  <si>
    <t>STO 153</t>
  </si>
  <si>
    <t>Wilderness</t>
  </si>
  <si>
    <t>STO 154</t>
  </si>
  <si>
    <t>Timberline</t>
  </si>
  <si>
    <t>STO 155</t>
  </si>
  <si>
    <t>Glazed Timberline</t>
  </si>
  <si>
    <t>STO 156</t>
  </si>
  <si>
    <t>Talkeetna</t>
  </si>
  <si>
    <t>STO 157</t>
  </si>
  <si>
    <t>Glazed Talkeetna</t>
  </si>
  <si>
    <t>STO 158</t>
  </si>
  <si>
    <t>Excursion Inlet</t>
  </si>
  <si>
    <t>STO 159</t>
  </si>
  <si>
    <t>Snowshoe Hare</t>
  </si>
  <si>
    <t>STO 160</t>
  </si>
  <si>
    <t>Caribou</t>
  </si>
  <si>
    <t>STO 161</t>
  </si>
  <si>
    <t>Iditarod</t>
  </si>
  <si>
    <t>STO 162</t>
  </si>
  <si>
    <t>Malamute</t>
  </si>
  <si>
    <t>STO 164</t>
  </si>
  <si>
    <t>Bering Sea</t>
  </si>
  <si>
    <t xml:space="preserve">Stone size: appx. 3/4" to 2-1/2"  Thickness: appx. 3/8"  </t>
  </si>
  <si>
    <t>MOS-ASH</t>
  </si>
  <si>
    <t>MOS-TRAY</t>
  </si>
  <si>
    <t>1" Tile Tray (Ashland-e)</t>
  </si>
  <si>
    <t>3/4" Tile Tray (Classic)</t>
  </si>
  <si>
    <t>Grey River Stone</t>
  </si>
  <si>
    <t>Tile Cutter</t>
  </si>
  <si>
    <t xml:space="preserve">Ocean Breeze </t>
  </si>
  <si>
    <t>Tile: appx. 1-1/4" x 5/8"  Thickness: appx. 1/4"  Grout Joints: appx. 1/8"</t>
  </si>
  <si>
    <t>All solid colors also available: Loose in 1-lb. bags</t>
  </si>
  <si>
    <t>TA945 M</t>
  </si>
  <si>
    <t>Pearl Blend</t>
  </si>
  <si>
    <t xml:space="preserve">Prices: FOB Hakatai warehouse, Ashland, Oregon. </t>
  </si>
  <si>
    <t>Terms: Net 30 days with approved credit.</t>
  </si>
  <si>
    <t>Select Liners</t>
  </si>
  <si>
    <t>LN 01</t>
  </si>
  <si>
    <t>LN 02</t>
  </si>
  <si>
    <t>LN 03</t>
  </si>
  <si>
    <t>LN 04</t>
  </si>
  <si>
    <t>LN 05</t>
  </si>
  <si>
    <t>LN 06</t>
  </si>
  <si>
    <t xml:space="preserve">White </t>
  </si>
  <si>
    <t>Light Grey</t>
  </si>
  <si>
    <t>Brown</t>
  </si>
  <si>
    <t>Beige</t>
  </si>
  <si>
    <t>$/liner</t>
  </si>
  <si>
    <t xml:space="preserve">Tile: appx. 5/8" x 8"  Thickness: appx. 1/8"  </t>
  </si>
  <si>
    <t>Horizon Subway Tile</t>
  </si>
  <si>
    <t>HR902 M</t>
  </si>
  <si>
    <t>HR905 M</t>
  </si>
  <si>
    <t>Sahara</t>
  </si>
  <si>
    <t>Tile: appx. 3" x 6"  Thickness: appx. 1/4"  Grout Joints: appx. 1/8"</t>
  </si>
  <si>
    <t xml:space="preserve">Sheets: appx. 1.00 square foot and contain 8 pieces of tile.  </t>
  </si>
  <si>
    <t>SL330 M</t>
  </si>
  <si>
    <t>Cedarwood Blend</t>
  </si>
  <si>
    <t xml:space="preserve">Prices:  FOB Hakatai warehouse, Ashland, Oregon and Las Vegas, Nevada warehouse. </t>
  </si>
  <si>
    <t>HR901GL</t>
  </si>
  <si>
    <t>HR901MT</t>
  </si>
  <si>
    <t>White Matte</t>
  </si>
  <si>
    <t>HR903GL</t>
  </si>
  <si>
    <t>HR903MT</t>
  </si>
  <si>
    <t>Sky Matte</t>
  </si>
  <si>
    <t>White Glossy</t>
  </si>
  <si>
    <t>Sky Glossy</t>
  </si>
  <si>
    <t>Sage Glossy</t>
  </si>
  <si>
    <t>HR904GL</t>
  </si>
  <si>
    <t>HR904MT</t>
  </si>
  <si>
    <t>Sage Matte</t>
  </si>
  <si>
    <t>Stone Borders</t>
  </si>
  <si>
    <t>STO 200</t>
  </si>
  <si>
    <t>STO 201</t>
  </si>
  <si>
    <t>STO 202</t>
  </si>
  <si>
    <t>STO 203</t>
  </si>
  <si>
    <t>STO 204</t>
  </si>
  <si>
    <t>STO 205</t>
  </si>
  <si>
    <t>STO 206</t>
  </si>
  <si>
    <t>STO 207</t>
  </si>
  <si>
    <t>STO 208</t>
  </si>
  <si>
    <t>STO 209</t>
  </si>
  <si>
    <t>STO 210</t>
  </si>
  <si>
    <t>White Pebble Border</t>
  </si>
  <si>
    <t>Beige Pebble Border</t>
  </si>
  <si>
    <t>Tan/White Pebble Border</t>
  </si>
  <si>
    <t>Azure Border</t>
  </si>
  <si>
    <t>Chateau Border</t>
  </si>
  <si>
    <t>Green Pebble Border</t>
  </si>
  <si>
    <t>Black Border</t>
  </si>
  <si>
    <t>Pheasant Border</t>
  </si>
  <si>
    <t>Carnelian Border</t>
  </si>
  <si>
    <t>Partridge Border</t>
  </si>
  <si>
    <t>Sunstone Border</t>
  </si>
  <si>
    <t>A 33 M</t>
  </si>
  <si>
    <t>Iron</t>
  </si>
  <si>
    <t>A 34 M</t>
  </si>
  <si>
    <t>Smoke</t>
  </si>
  <si>
    <t>A 34 S</t>
  </si>
  <si>
    <t>A 35 S</t>
  </si>
  <si>
    <t>Cinderblock</t>
  </si>
  <si>
    <t>A 35 M</t>
  </si>
  <si>
    <t>A 33 S</t>
  </si>
  <si>
    <t>B 39 S</t>
  </si>
  <si>
    <t>Basalt</t>
  </si>
  <si>
    <t>TA826 M</t>
  </si>
  <si>
    <t>Storm Grey Blend</t>
  </si>
  <si>
    <t>TB935 M</t>
  </si>
  <si>
    <t>Dark Granite Blend</t>
  </si>
  <si>
    <t>*Tile shade will vary from samples due to high percentage of recycled material used.</t>
  </si>
  <si>
    <t>SOLD BY THE SHEET OR BAG ONLY</t>
  </si>
  <si>
    <t>SOLD BY THE SHEET ONLY</t>
  </si>
  <si>
    <t>SOLD BY THE COLUMN ONLY</t>
  </si>
  <si>
    <t>Halo Stone</t>
  </si>
  <si>
    <t>STO 170</t>
  </si>
  <si>
    <t>STO 171</t>
  </si>
  <si>
    <t>STO 172</t>
  </si>
  <si>
    <t>STO 173</t>
  </si>
  <si>
    <t>STO 174</t>
  </si>
  <si>
    <t>STO 175</t>
  </si>
  <si>
    <t>STO 176</t>
  </si>
  <si>
    <t>STO 177</t>
  </si>
  <si>
    <t>STO 178</t>
  </si>
  <si>
    <t>STO 179</t>
  </si>
  <si>
    <t>Denali Halo</t>
  </si>
  <si>
    <t>Barrow Halo</t>
  </si>
  <si>
    <t>Snowshoe Hare Halo</t>
  </si>
  <si>
    <t>Beluga Grey Halo</t>
  </si>
  <si>
    <t>Orca Black Halo</t>
  </si>
  <si>
    <t>Moss Halo</t>
  </si>
  <si>
    <t>Wilderness Halo</t>
  </si>
  <si>
    <t>Kantishna Halo</t>
  </si>
  <si>
    <t>Arctic Tern Halo</t>
  </si>
  <si>
    <t>Powder Grey Halo</t>
  </si>
  <si>
    <t>HR906 M</t>
  </si>
  <si>
    <t>Marine Blue</t>
  </si>
  <si>
    <t>HR907 M</t>
  </si>
  <si>
    <t>Tan</t>
  </si>
  <si>
    <t>Desert</t>
  </si>
  <si>
    <t>HR908 M</t>
  </si>
  <si>
    <t>D93 S</t>
  </si>
  <si>
    <t>FB Series P</t>
  </si>
  <si>
    <t>TA810 P</t>
  </si>
  <si>
    <t>TB804 P</t>
  </si>
  <si>
    <t>TA945 P</t>
  </si>
  <si>
    <t>A 20 P</t>
  </si>
  <si>
    <t>UA305 P</t>
  </si>
  <si>
    <t>UA312 P</t>
  </si>
  <si>
    <t xml:space="preserve">Wholesale Pricing    </t>
  </si>
  <si>
    <t xml:space="preserve">Please note: Items with an M are mesh-backed and items with a P are paper-faced. </t>
  </si>
  <si>
    <t xml:space="preserve">Wholesale Pricing  </t>
  </si>
  <si>
    <t>China Blend (paper-faced)</t>
  </si>
  <si>
    <t>Pearl Blend (paper-faced)</t>
  </si>
  <si>
    <t>Ocean Blue Blend (paper-faced)</t>
  </si>
  <si>
    <t>Oak Blend (paper-faced)</t>
  </si>
  <si>
    <t>Light Blue/Ice Green Blend (paper-faced)</t>
  </si>
  <si>
    <t>China (paper-faced)</t>
  </si>
  <si>
    <t>B 39 M</t>
  </si>
  <si>
    <t>Porcelain to Deep Blue (paper-faced)</t>
  </si>
  <si>
    <t xml:space="preserve">Sheets: appx. 0.98 square feet and contain 36 pieces of tile.  </t>
  </si>
  <si>
    <t xml:space="preserve">Horizon Intermix </t>
  </si>
  <si>
    <t>Thickness: appx. 1/4"  Grout Joints: appx. 1/8"</t>
  </si>
  <si>
    <t xml:space="preserve">Sheets: appx. 0.97 square foot and contain 60 pieces of tile.  </t>
  </si>
  <si>
    <t>Prices:  FOB Ashland, Oregon warehouse. Terms: Net 30 days with approved credit.</t>
  </si>
  <si>
    <t>HR601 M</t>
  </si>
  <si>
    <t>HR603 M</t>
  </si>
  <si>
    <t>HR605 M</t>
  </si>
  <si>
    <t>Woodland Blend</t>
  </si>
  <si>
    <t>Lake Mist Blend</t>
  </si>
  <si>
    <t>Pacific Blue Blend</t>
  </si>
  <si>
    <t>Horizon Intermix Glass Blends</t>
  </si>
  <si>
    <t>Horizon Intermix Glass and Stone Blends</t>
  </si>
  <si>
    <t>HR612 M</t>
  </si>
  <si>
    <t>Café Blend</t>
  </si>
  <si>
    <t>SOLD BY THE POUND ONLY</t>
  </si>
  <si>
    <t>Metal Series</t>
  </si>
  <si>
    <t>Mesh mounted</t>
  </si>
  <si>
    <t xml:space="preserve">Tile: Thickness: appx. 1/4"  </t>
  </si>
  <si>
    <t>ML100</t>
  </si>
  <si>
    <t>ML101</t>
  </si>
  <si>
    <t>ML102</t>
  </si>
  <si>
    <t>ML103</t>
  </si>
  <si>
    <t>Stainless Steel 7/8" x 7/8"</t>
  </si>
  <si>
    <t>Stainless Steel 7/8" x 1 7/8"</t>
  </si>
  <si>
    <t>Stainless Steel 7/8" x 2 7/8"</t>
  </si>
  <si>
    <t>Stainless Steel 2 7/8" x 2 7/8"</t>
  </si>
  <si>
    <t>HR910 M</t>
  </si>
  <si>
    <t>HR911 M</t>
  </si>
  <si>
    <t>HR913 M</t>
  </si>
  <si>
    <t>Haze</t>
  </si>
  <si>
    <t>Mist</t>
  </si>
  <si>
    <t>Royal Blue</t>
  </si>
  <si>
    <t>EA 100</t>
  </si>
  <si>
    <t>EA 101</t>
  </si>
  <si>
    <t>EA 102</t>
  </si>
  <si>
    <t>Sandstone</t>
  </si>
  <si>
    <t>Sienna Slate</t>
  </si>
  <si>
    <t>Granite</t>
  </si>
  <si>
    <t>Terra Series</t>
  </si>
  <si>
    <t>AF906 P</t>
  </si>
  <si>
    <t>Wheatfield Blend (paper)</t>
  </si>
  <si>
    <t>Stained Glass Series</t>
  </si>
  <si>
    <t>STG004</t>
  </si>
  <si>
    <t>STG034</t>
  </si>
  <si>
    <t>STG044</t>
  </si>
  <si>
    <t>STG097</t>
  </si>
  <si>
    <t>STG194</t>
  </si>
  <si>
    <t>STG093</t>
  </si>
  <si>
    <t>STG201</t>
  </si>
  <si>
    <t>Crème de Menthe</t>
  </si>
  <si>
    <t>Kelp Green</t>
  </si>
  <si>
    <t>Mossy Blue</t>
  </si>
  <si>
    <t>Caramel</t>
  </si>
  <si>
    <t>Auburn</t>
  </si>
  <si>
    <t>Burgundy Swirl</t>
  </si>
  <si>
    <t>Abalone</t>
  </si>
  <si>
    <t>HR914 M</t>
  </si>
  <si>
    <t>Spring</t>
  </si>
  <si>
    <t>HR909GL</t>
  </si>
  <si>
    <t>Dolphin Grey Glossy</t>
  </si>
  <si>
    <t>HR909MT</t>
  </si>
  <si>
    <t>Dolphin Grey Matte</t>
  </si>
  <si>
    <t>Alchemy Series</t>
  </si>
  <si>
    <t>AY001</t>
  </si>
  <si>
    <t>AY002</t>
  </si>
  <si>
    <t>AY003</t>
  </si>
  <si>
    <t>AY004</t>
  </si>
  <si>
    <t>AY005</t>
  </si>
  <si>
    <t>AY006</t>
  </si>
  <si>
    <t>Frisco</t>
  </si>
  <si>
    <t>Mojave</t>
  </si>
  <si>
    <t>Black Sea</t>
  </si>
  <si>
    <t>Santa Fe</t>
  </si>
  <si>
    <t>Calligraphy</t>
  </si>
  <si>
    <t>Ebony</t>
  </si>
  <si>
    <t>Tile: varies  Thickness: appx. 1/4"  Grout Joints: appx. 1/8"</t>
  </si>
  <si>
    <t xml:space="preserve">Sheets: appx. 0.98 square feet </t>
  </si>
  <si>
    <t>Prices:  FOB Stockton, CA warehouse. Terms: Net 30 days with approved credit.</t>
  </si>
  <si>
    <t>Aural Series</t>
  </si>
  <si>
    <t>Minimum order of 15 sheets</t>
  </si>
  <si>
    <t>AL001</t>
  </si>
  <si>
    <t>AL002</t>
  </si>
  <si>
    <t>AL003</t>
  </si>
  <si>
    <t>AL004</t>
  </si>
  <si>
    <t>Neptune</t>
  </si>
  <si>
    <t>Latte</t>
  </si>
  <si>
    <t>Crystal Glacier</t>
  </si>
  <si>
    <t>Open Field</t>
  </si>
  <si>
    <t>Minimum order of 12 sheets</t>
  </si>
  <si>
    <t>Essence Series</t>
  </si>
  <si>
    <t>EE001</t>
  </si>
  <si>
    <t>EE002</t>
  </si>
  <si>
    <t>EE003</t>
  </si>
  <si>
    <t>EE004</t>
  </si>
  <si>
    <t>EE005</t>
  </si>
  <si>
    <t>EE006</t>
  </si>
  <si>
    <t>Inferno</t>
  </si>
  <si>
    <t>Blue Desert</t>
  </si>
  <si>
    <t>Black Crystal</t>
  </si>
  <si>
    <t>Blue Sand</t>
  </si>
  <si>
    <t>Silver Onyx</t>
  </si>
  <si>
    <t>Shadow</t>
  </si>
  <si>
    <t>Tile: varies  Thickness: appx. 5/16"  Grout Joints: appx. 1/8"</t>
  </si>
  <si>
    <t xml:space="preserve">Sheets: appx. 0.96 square feet </t>
  </si>
  <si>
    <t>Minimum order of 11 sheets</t>
  </si>
  <si>
    <t>Fusion Series</t>
  </si>
  <si>
    <t>FN001</t>
  </si>
  <si>
    <t>FN002</t>
  </si>
  <si>
    <t>FN003</t>
  </si>
  <si>
    <t>FN004</t>
  </si>
  <si>
    <t>FN005</t>
  </si>
  <si>
    <t>Black Quartz</t>
  </si>
  <si>
    <t>Savannah</t>
  </si>
  <si>
    <t>Spruce</t>
  </si>
  <si>
    <t>Paragon</t>
  </si>
  <si>
    <t>Rust</t>
  </si>
  <si>
    <t>Tile: varies  Thickness: appx. 5/16"  Grout Joints: appx. 1/16"</t>
  </si>
  <si>
    <t xml:space="preserve">Sheets: appx. 1.00 square feet   </t>
  </si>
  <si>
    <t>Tile: appx. 2" x 2"  Thickness: appx. 1/4"  Grout Joints: appx. 1/16"</t>
  </si>
  <si>
    <t>Harmony Series</t>
  </si>
  <si>
    <t>Illusion Series</t>
  </si>
  <si>
    <t>HY001</t>
  </si>
  <si>
    <t>HY002</t>
  </si>
  <si>
    <t>HY003</t>
  </si>
  <si>
    <t>HY004</t>
  </si>
  <si>
    <t>HY005</t>
  </si>
  <si>
    <t>HY006</t>
  </si>
  <si>
    <t>LU001</t>
  </si>
  <si>
    <t>LU002</t>
  </si>
  <si>
    <t>LU003</t>
  </si>
  <si>
    <t>LU004</t>
  </si>
  <si>
    <t>LU005</t>
  </si>
  <si>
    <t>Riverside</t>
  </si>
  <si>
    <t>Elysian</t>
  </si>
  <si>
    <t>Sugar Cane</t>
  </si>
  <si>
    <t>Camouflage</t>
  </si>
  <si>
    <t>Grizzly Bear</t>
  </si>
  <si>
    <t>Seaside</t>
  </si>
  <si>
    <t>Tile: 1 1/4" x 1 1/4"  Thickness: appx. 5/16"  Grout Joints: appx. 1/8"</t>
  </si>
  <si>
    <t xml:space="preserve">Sheets: appx. 1.09 square feet </t>
  </si>
  <si>
    <t>Blanche</t>
  </si>
  <si>
    <t>Rocky</t>
  </si>
  <si>
    <t>Tawny</t>
  </si>
  <si>
    <t>Sepia</t>
  </si>
  <si>
    <t>Rye</t>
  </si>
  <si>
    <t>$/ Tile</t>
  </si>
  <si>
    <t>Minimum order of 33 tiles</t>
  </si>
  <si>
    <t>Tile: 4" x 11 3/4"  Thickness: appx. 1/4"</t>
  </si>
  <si>
    <t>SOLD BY THE TILE ONLY</t>
  </si>
  <si>
    <t>Rogue Series</t>
  </si>
  <si>
    <t>RU001</t>
  </si>
  <si>
    <t>RU002</t>
  </si>
  <si>
    <t>RU003</t>
  </si>
  <si>
    <t>RU004</t>
  </si>
  <si>
    <t>RU005</t>
  </si>
  <si>
    <t>Black Hole</t>
  </si>
  <si>
    <t>California</t>
  </si>
  <si>
    <t>Pine</t>
  </si>
  <si>
    <t>Shell Grey</t>
  </si>
  <si>
    <t>Wild Life</t>
  </si>
  <si>
    <t>Tranquility Series</t>
  </si>
  <si>
    <t>TY001</t>
  </si>
  <si>
    <t>TY002</t>
  </si>
  <si>
    <t>TY003</t>
  </si>
  <si>
    <t>TY004</t>
  </si>
  <si>
    <t>TY005</t>
  </si>
  <si>
    <t>TY006</t>
  </si>
  <si>
    <t>TY007</t>
  </si>
  <si>
    <t>TY008</t>
  </si>
  <si>
    <t>Uovo</t>
  </si>
  <si>
    <t>Perla</t>
  </si>
  <si>
    <t>Marrone</t>
  </si>
  <si>
    <t>Crepusculo</t>
  </si>
  <si>
    <t>Verde</t>
  </si>
  <si>
    <t>Sabbia</t>
  </si>
  <si>
    <t>Beige Matte</t>
  </si>
  <si>
    <t>Azzurro Matte</t>
  </si>
  <si>
    <t>Minimum order of 8 sheets</t>
  </si>
  <si>
    <t>Thickness: appx. 5/16"  Grout Joints: appx. 1/8"</t>
  </si>
  <si>
    <t xml:space="preserve">Sheets: appx. 1.05 square feet </t>
  </si>
  <si>
    <t xml:space="preserve">Tile: Blend of 2 1/2" x 5/8" and 5/8" x 5/8"  </t>
  </si>
  <si>
    <t>Paper Faced</t>
  </si>
  <si>
    <t>BH902</t>
  </si>
  <si>
    <t>BH905</t>
  </si>
  <si>
    <t>BH906</t>
  </si>
  <si>
    <t>BH907</t>
  </si>
  <si>
    <t>Mallard 5/8" x 5/8"</t>
  </si>
  <si>
    <t>Loam 5/8" x 5/8"</t>
  </si>
  <si>
    <t>Sargasso Sea 5/8" x 5/8"</t>
  </si>
  <si>
    <t>Azul 5/8" x 5/8"</t>
  </si>
  <si>
    <t>Tile: appx. 5/8" x 5/8"  Thickness: appx. 1/4"  Grout Joints: appx. 1/8"</t>
  </si>
  <si>
    <t>Specifications below are for BH902, BH905, BH906, and BH907 only</t>
  </si>
  <si>
    <t>STO 220</t>
  </si>
  <si>
    <t>STO 221</t>
  </si>
  <si>
    <t>STO 222</t>
  </si>
  <si>
    <t>STO 223</t>
  </si>
  <si>
    <t>STO 224</t>
  </si>
  <si>
    <t>STO 225</t>
  </si>
  <si>
    <t>STO 226</t>
  </si>
  <si>
    <t>STO 227</t>
  </si>
  <si>
    <t>Denali Standing Stone Border</t>
  </si>
  <si>
    <t>Snowshoe Hare Standing Stone Border</t>
  </si>
  <si>
    <t>Chateau Standing Stone Border</t>
  </si>
  <si>
    <t>Green Standing Stone Border</t>
  </si>
  <si>
    <t>Beige Standing Stone Border</t>
  </si>
  <si>
    <t>White Standing Stone Border</t>
  </si>
  <si>
    <t>Black Standing Stone Border</t>
  </si>
  <si>
    <t>Beluga Grey Standing Stone Border</t>
  </si>
  <si>
    <t>Sheets: 4" high by 12" Wide and 6" high by 12" wide</t>
  </si>
  <si>
    <t>AB 01</t>
  </si>
  <si>
    <t>AB 02</t>
  </si>
  <si>
    <t>AB 03</t>
  </si>
  <si>
    <t>AB 04</t>
  </si>
  <si>
    <t>AB 05</t>
  </si>
  <si>
    <t>AB 06</t>
  </si>
  <si>
    <t>AB 07</t>
  </si>
  <si>
    <t>AB 08</t>
  </si>
  <si>
    <t>AB 09</t>
  </si>
  <si>
    <t>AB 10</t>
  </si>
  <si>
    <t>AB 11</t>
  </si>
  <si>
    <t>Ultramarine Blue Assortment</t>
  </si>
  <si>
    <t>Cyan Blue Assortment</t>
  </si>
  <si>
    <t>Green Assortment</t>
  </si>
  <si>
    <t>Pewter-Prussian Assortment</t>
  </si>
  <si>
    <t>Teal Assortment</t>
  </si>
  <si>
    <t>Black-White-Grey Assortment</t>
  </si>
  <si>
    <t>Purple-Pink Assortment</t>
  </si>
  <si>
    <t>Red-Orange-Yellow Assortment</t>
  </si>
  <si>
    <t>Brown Assortment</t>
  </si>
  <si>
    <t>Rainbow Light Assortment</t>
  </si>
  <si>
    <t>Rainbow Bright Assortment</t>
  </si>
  <si>
    <t>Horizon 4" x 12"  Tile</t>
  </si>
  <si>
    <t>HR851</t>
  </si>
  <si>
    <t>White 4" x 12"</t>
  </si>
  <si>
    <t>HR852</t>
  </si>
  <si>
    <t>Dolphin Grey 4" x 12"</t>
  </si>
  <si>
    <t xml:space="preserve">Tile: appx. 4" x 12"  Thickness: appx. 1/4" </t>
  </si>
  <si>
    <t>Prices:  FOB Lemoore, CA warehouse. Terms: Net 30 days with approved credit.</t>
  </si>
  <si>
    <t>Porcelain, Cinderblock, Smoke, Iron, Charcoal</t>
  </si>
  <si>
    <t>D 95 M</t>
  </si>
  <si>
    <t>Molten Red</t>
  </si>
  <si>
    <t>D 95 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</si>
</sst>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0.0"/>
    <numFmt numFmtId="171" formatCode="[$-409]h:mm:ss\ AM/PM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theme="0" tint="-0.1499900072813034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149990007281303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900072813034"/>
      </bottom>
    </border>
    <border>
      <left style="thin">
        <color indexed="22"/>
      </left>
      <right style="thin">
        <color theme="0" tint="-0.1499900072813034"/>
      </right>
      <top style="thin">
        <color indexed="22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8" fontId="0" fillId="0" borderId="0" xfId="0" applyNumberFormat="1" applyFont="1" applyBorder="1" applyAlignment="1">
      <alignment/>
    </xf>
    <xf numFmtId="8" fontId="6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8" fontId="5" fillId="0" borderId="0" xfId="0" applyNumberFormat="1" applyFont="1" applyBorder="1" applyAlignment="1">
      <alignment/>
    </xf>
    <xf numFmtId="8" fontId="5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43" fontId="0" fillId="0" borderId="0" xfId="42" applyBorder="1" applyAlignment="1">
      <alignment/>
    </xf>
    <xf numFmtId="169" fontId="0" fillId="0" borderId="0" xfId="0" applyNumberFormat="1" applyBorder="1" applyAlignment="1">
      <alignment/>
    </xf>
    <xf numFmtId="169" fontId="3" fillId="0" borderId="10" xfId="0" applyNumberFormat="1" applyFont="1" applyBorder="1" applyAlignment="1">
      <alignment horizontal="left"/>
    </xf>
    <xf numFmtId="169" fontId="3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4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0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3" fontId="7" fillId="0" borderId="0" xfId="42" applyFont="1" applyBorder="1" applyAlignment="1">
      <alignment/>
    </xf>
    <xf numFmtId="40" fontId="7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8" fontId="5" fillId="3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8" fontId="5" fillId="33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right"/>
    </xf>
    <xf numFmtId="4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40" fontId="0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40" fontId="0" fillId="0" borderId="10" xfId="0" applyNumberFormat="1" applyFont="1" applyFill="1" applyBorder="1" applyAlignment="1">
      <alignment/>
    </xf>
    <xf numFmtId="40" fontId="0" fillId="0" borderId="17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43" fontId="19" fillId="0" borderId="0" xfId="42" applyFont="1" applyBorder="1" applyAlignment="1">
      <alignment/>
    </xf>
    <xf numFmtId="0" fontId="3" fillId="0" borderId="17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9" fontId="21" fillId="0" borderId="0" xfId="0" applyNumberFormat="1" applyFont="1" applyAlignment="1">
      <alignment horizontal="center"/>
    </xf>
    <xf numFmtId="43" fontId="0" fillId="0" borderId="0" xfId="42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43" fontId="25" fillId="0" borderId="0" xfId="42" applyFont="1" applyBorder="1" applyAlignment="1">
      <alignment/>
    </xf>
    <xf numFmtId="0" fontId="0" fillId="0" borderId="0" xfId="0" applyBorder="1" applyAlignment="1">
      <alignment/>
    </xf>
    <xf numFmtId="40" fontId="2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9" fontId="21" fillId="0" borderId="0" xfId="0" applyNumberFormat="1" applyFont="1" applyBorder="1" applyAlignment="1">
      <alignment horizontal="center"/>
    </xf>
    <xf numFmtId="40" fontId="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22" fillId="0" borderId="12" xfId="0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40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/>
    </xf>
    <xf numFmtId="43" fontId="0" fillId="0" borderId="16" xfId="0" applyNumberFormat="1" applyFont="1" applyBorder="1" applyAlignment="1">
      <alignment/>
    </xf>
    <xf numFmtId="0" fontId="12" fillId="0" borderId="0" xfId="0" applyFont="1" applyBorder="1" applyAlignment="1">
      <alignment/>
    </xf>
    <xf numFmtId="8" fontId="12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8" fontId="12" fillId="0" borderId="12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8" fontId="12" fillId="0" borderId="10" xfId="0" applyNumberFormat="1" applyFont="1" applyBorder="1" applyAlignment="1">
      <alignment horizontal="right"/>
    </xf>
    <xf numFmtId="8" fontId="13" fillId="0" borderId="0" xfId="0" applyNumberFormat="1" applyFont="1" applyBorder="1" applyAlignment="1">
      <alignment/>
    </xf>
    <xf numFmtId="8" fontId="26" fillId="0" borderId="0" xfId="0" applyNumberFormat="1" applyFont="1" applyBorder="1" applyAlignment="1">
      <alignment/>
    </xf>
    <xf numFmtId="8" fontId="11" fillId="0" borderId="0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3" fontId="1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0" fontId="0" fillId="0" borderId="1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39" fontId="0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right"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16" fillId="0" borderId="0" xfId="0" applyFont="1" applyFill="1" applyBorder="1" applyAlignment="1">
      <alignment/>
    </xf>
    <xf numFmtId="0" fontId="23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2</xdr:row>
      <xdr:rowOff>104775</xdr:rowOff>
    </xdr:to>
    <xdr:pic>
      <xdr:nvPicPr>
        <xdr:cNvPr id="1" name="Picture 5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39</xdr:row>
      <xdr:rowOff>0</xdr:rowOff>
    </xdr:from>
    <xdr:to>
      <xdr:col>6</xdr:col>
      <xdr:colOff>647700</xdr:colOff>
      <xdr:row>39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14800" y="631507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OVERSTOCK ITEM -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50% OFF ORIGINAL PRICE!</a:t>
          </a:r>
        </a:p>
      </xdr:txBody>
    </xdr:sp>
    <xdr:clientData/>
  </xdr:twoCellAnchor>
  <xdr:twoCellAnchor editAs="oneCell">
    <xdr:from>
      <xdr:col>5</xdr:col>
      <xdr:colOff>171450</xdr:colOff>
      <xdr:row>33</xdr:row>
      <xdr:rowOff>85725</xdr:rowOff>
    </xdr:from>
    <xdr:to>
      <xdr:col>6</xdr:col>
      <xdr:colOff>752475</xdr:colOff>
      <xdr:row>39</xdr:row>
      <xdr:rowOff>142875</xdr:rowOff>
    </xdr:to>
    <xdr:pic>
      <xdr:nvPicPr>
        <xdr:cNvPr id="3" name="Picture 5" descr="scs-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2925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28</xdr:row>
      <xdr:rowOff>0</xdr:rowOff>
    </xdr:from>
    <xdr:to>
      <xdr:col>7</xdr:col>
      <xdr:colOff>647700</xdr:colOff>
      <xdr:row>28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81525" y="4476750"/>
          <a:ext cx="1638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OVERSTOCK ITEM -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50% OFF ORIGINAL PRICE!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7</xdr:col>
      <xdr:colOff>647700</xdr:colOff>
      <xdr:row>28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48175" y="4476750"/>
          <a:ext cx="1771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OVERSTOCK ITEM -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50% OFF ORIGINAL PRICE!</a:t>
          </a:r>
        </a:p>
      </xdr:txBody>
    </xdr:sp>
    <xdr:clientData/>
  </xdr:twoCellAnchor>
  <xdr:twoCellAnchor editAs="oneCell">
    <xdr:from>
      <xdr:col>1</xdr:col>
      <xdr:colOff>800100</xdr:colOff>
      <xdr:row>3</xdr:row>
      <xdr:rowOff>0</xdr:rowOff>
    </xdr:from>
    <xdr:to>
      <xdr:col>1</xdr:col>
      <xdr:colOff>1228725</xdr:colOff>
      <xdr:row>5</xdr:row>
      <xdr:rowOff>104775</xdr:rowOff>
    </xdr:to>
    <xdr:pic>
      <xdr:nvPicPr>
        <xdr:cNvPr id="4" name="Picture 4" descr="leaf-ho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857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24300" y="40386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OVERSTOCK ITEM -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50% OFF ORIGINAL PRICE!</a:t>
          </a:r>
        </a:p>
      </xdr:txBody>
    </xdr:sp>
    <xdr:clientData/>
  </xdr:twoCellAnchor>
  <xdr:twoCellAnchor>
    <xdr:from>
      <xdr:col>5</xdr:col>
      <xdr:colOff>38100</xdr:colOff>
      <xdr:row>25</xdr:row>
      <xdr:rowOff>0</xdr:rowOff>
    </xdr:from>
    <xdr:to>
      <xdr:col>6</xdr:col>
      <xdr:colOff>647700</xdr:colOff>
      <xdr:row>25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962400" y="403860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OVERSTOCK ITEM -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50% OFF ORIGINAL PRICE!</a:t>
          </a:r>
        </a:p>
      </xdr:txBody>
    </xdr:sp>
    <xdr:clientData/>
  </xdr:twoCellAnchor>
  <xdr:twoCellAnchor>
    <xdr:from>
      <xdr:col>5</xdr:col>
      <xdr:colOff>38100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962400" y="22574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OVERSTOCK ITEM -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50% OFF ORIGINAL PRICE!</a:t>
          </a:r>
        </a:p>
      </xdr:txBody>
    </xdr:sp>
    <xdr:clientData/>
  </xdr:twoCellAnchor>
  <xdr:twoCellAnchor editAs="oneCell">
    <xdr:from>
      <xdr:col>5</xdr:col>
      <xdr:colOff>85725</xdr:colOff>
      <xdr:row>9</xdr:row>
      <xdr:rowOff>142875</xdr:rowOff>
    </xdr:from>
    <xdr:to>
      <xdr:col>6</xdr:col>
      <xdr:colOff>600075</xdr:colOff>
      <xdr:row>16</xdr:row>
      <xdr:rowOff>38100</xdr:rowOff>
    </xdr:to>
    <xdr:pic>
      <xdr:nvPicPr>
        <xdr:cNvPr id="5" name="Picture 6" descr="scs-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1590675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24</xdr:row>
      <xdr:rowOff>104775</xdr:rowOff>
    </xdr:from>
    <xdr:to>
      <xdr:col>1</xdr:col>
      <xdr:colOff>704850</xdr:colOff>
      <xdr:row>27</xdr:row>
      <xdr:rowOff>38100</xdr:rowOff>
    </xdr:to>
    <xdr:pic>
      <xdr:nvPicPr>
        <xdr:cNvPr id="6" name="Picture 4" descr="leaf-hom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398145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</xdr:row>
      <xdr:rowOff>0</xdr:rowOff>
    </xdr:from>
    <xdr:to>
      <xdr:col>1</xdr:col>
      <xdr:colOff>1285875</xdr:colOff>
      <xdr:row>5</xdr:row>
      <xdr:rowOff>104775</xdr:rowOff>
    </xdr:to>
    <xdr:pic>
      <xdr:nvPicPr>
        <xdr:cNvPr id="2" name="Picture 2" descr="leaf-ho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4857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05300" y="2552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OVERSTOCK ITEM -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50% OFF ORIGINAL PRICE!</a:t>
          </a:r>
        </a:p>
      </xdr:txBody>
    </xdr:sp>
    <xdr:clientData/>
  </xdr:twoCellAnchor>
  <xdr:twoCellAnchor editAs="oneCell">
    <xdr:from>
      <xdr:col>6</xdr:col>
      <xdr:colOff>247650</xdr:colOff>
      <xdr:row>14</xdr:row>
      <xdr:rowOff>85725</xdr:rowOff>
    </xdr:from>
    <xdr:to>
      <xdr:col>7</xdr:col>
      <xdr:colOff>838200</xdr:colOff>
      <xdr:row>20</xdr:row>
      <xdr:rowOff>142875</xdr:rowOff>
    </xdr:to>
    <xdr:pic>
      <xdr:nvPicPr>
        <xdr:cNvPr id="3" name="Picture 4" descr="scs-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314575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2</xdr:row>
      <xdr:rowOff>104775</xdr:rowOff>
    </xdr:to>
    <xdr:pic>
      <xdr:nvPicPr>
        <xdr:cNvPr id="1" name="Picture 2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2</xdr:row>
      <xdr:rowOff>104775</xdr:rowOff>
    </xdr:to>
    <xdr:pic>
      <xdr:nvPicPr>
        <xdr:cNvPr id="1" name="Picture 1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27</xdr:row>
      <xdr:rowOff>123825</xdr:rowOff>
    </xdr:from>
    <xdr:to>
      <xdr:col>1</xdr:col>
      <xdr:colOff>1038225</xdr:colOff>
      <xdr:row>30</xdr:row>
      <xdr:rowOff>66675</xdr:rowOff>
    </xdr:to>
    <xdr:pic>
      <xdr:nvPicPr>
        <xdr:cNvPr id="2" name="Picture 2" descr="leaf-ho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44958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2</xdr:row>
      <xdr:rowOff>104775</xdr:rowOff>
    </xdr:to>
    <xdr:pic>
      <xdr:nvPicPr>
        <xdr:cNvPr id="1" name="Picture 9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2</xdr:row>
      <xdr:rowOff>104775</xdr:rowOff>
    </xdr:to>
    <xdr:pic>
      <xdr:nvPicPr>
        <xdr:cNvPr id="1" name="Picture 5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495300</xdr:colOff>
      <xdr:row>2</xdr:row>
      <xdr:rowOff>104775</xdr:rowOff>
    </xdr:to>
    <xdr:pic>
      <xdr:nvPicPr>
        <xdr:cNvPr id="1" name="Picture 5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104775</xdr:rowOff>
    </xdr:to>
    <xdr:pic>
      <xdr:nvPicPr>
        <xdr:cNvPr id="1" name="Picture 2" descr="HAK pricesheet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3"/>
  <sheetViews>
    <sheetView showGridLines="0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10.57421875" style="0" customWidth="1"/>
    <col min="2" max="2" width="19.28125" style="0" customWidth="1"/>
    <col min="3" max="3" width="8.8515625" style="0" customWidth="1"/>
    <col min="4" max="4" width="8.57421875" style="0" customWidth="1"/>
    <col min="5" max="5" width="11.7109375" style="5" customWidth="1"/>
    <col min="6" max="6" width="19.7109375" style="5" customWidth="1"/>
    <col min="7" max="7" width="8.57421875" style="5" customWidth="1"/>
    <col min="8" max="13" width="9.140625" style="5" customWidth="1"/>
  </cols>
  <sheetData>
    <row r="1" ht="12.75"/>
    <row r="2" ht="12.75"/>
    <row r="3" ht="12.75"/>
    <row r="4" ht="12.75">
      <c r="A4" s="1" t="s">
        <v>957</v>
      </c>
    </row>
    <row r="5" spans="1:4" ht="12.75">
      <c r="A5" s="1" t="s">
        <v>472</v>
      </c>
      <c r="C5" s="165" t="s">
        <v>5</v>
      </c>
      <c r="D5" s="165"/>
    </row>
    <row r="6" spans="1:5" ht="12.75">
      <c r="A6" s="6"/>
      <c r="B6" s="5"/>
      <c r="C6" s="6"/>
      <c r="D6" s="6"/>
      <c r="E6" s="12"/>
    </row>
    <row r="7" spans="1:5" ht="12.75">
      <c r="A7" s="3" t="s">
        <v>0</v>
      </c>
      <c r="B7" s="3" t="s">
        <v>1</v>
      </c>
      <c r="C7" s="71" t="s">
        <v>4</v>
      </c>
      <c r="D7" s="71" t="s">
        <v>3</v>
      </c>
      <c r="E7" s="6"/>
    </row>
    <row r="8" spans="1:6" ht="12.75">
      <c r="A8" s="57" t="s">
        <v>958</v>
      </c>
      <c r="B8" s="57" t="s">
        <v>964</v>
      </c>
      <c r="C8" s="55">
        <f aca="true" t="shared" si="0" ref="C8:C13">D8/0.98</f>
        <v>14.244897959183675</v>
      </c>
      <c r="D8" s="55">
        <v>13.96</v>
      </c>
      <c r="F8" s="7"/>
    </row>
    <row r="9" spans="1:6" ht="12.75">
      <c r="A9" s="57" t="s">
        <v>959</v>
      </c>
      <c r="B9" s="57" t="s">
        <v>965</v>
      </c>
      <c r="C9" s="55">
        <f t="shared" si="0"/>
        <v>14.244897959183675</v>
      </c>
      <c r="D9" s="55">
        <v>13.96</v>
      </c>
      <c r="E9" s="8"/>
      <c r="F9" s="8"/>
    </row>
    <row r="10" spans="1:6" ht="12.75">
      <c r="A10" s="57" t="s">
        <v>960</v>
      </c>
      <c r="B10" s="57" t="s">
        <v>966</v>
      </c>
      <c r="C10" s="55">
        <f t="shared" si="0"/>
        <v>14.244897959183675</v>
      </c>
      <c r="D10" s="55">
        <v>13.96</v>
      </c>
      <c r="E10" s="8"/>
      <c r="F10" s="8"/>
    </row>
    <row r="11" spans="1:6" ht="12.75">
      <c r="A11" s="57" t="s">
        <v>961</v>
      </c>
      <c r="B11" s="57" t="s">
        <v>967</v>
      </c>
      <c r="C11" s="55">
        <f t="shared" si="0"/>
        <v>14.244897959183675</v>
      </c>
      <c r="D11" s="55">
        <v>13.96</v>
      </c>
      <c r="E11" s="8"/>
      <c r="F11" s="8"/>
    </row>
    <row r="12" spans="1:6" ht="12.75">
      <c r="A12" s="57" t="s">
        <v>962</v>
      </c>
      <c r="B12" s="57" t="s">
        <v>968</v>
      </c>
      <c r="C12" s="55">
        <f t="shared" si="0"/>
        <v>14.244897959183675</v>
      </c>
      <c r="D12" s="55">
        <v>13.96</v>
      </c>
      <c r="E12" s="8"/>
      <c r="F12" s="8"/>
    </row>
    <row r="13" spans="1:6" s="5" customFormat="1" ht="12.75">
      <c r="A13" s="57" t="s">
        <v>963</v>
      </c>
      <c r="B13" s="57" t="s">
        <v>969</v>
      </c>
      <c r="C13" s="55">
        <f t="shared" si="0"/>
        <v>14.244897959183675</v>
      </c>
      <c r="D13" s="55">
        <v>13.96</v>
      </c>
      <c r="E13" s="8"/>
      <c r="F13" s="8"/>
    </row>
    <row r="14" spans="1:6" s="5" customFormat="1" ht="12.75">
      <c r="A14" s="60"/>
      <c r="B14" s="60"/>
      <c r="C14" s="84"/>
      <c r="D14" s="84"/>
      <c r="E14" s="8"/>
      <c r="F14" s="8"/>
    </row>
    <row r="15" spans="1:6" s="5" customFormat="1" ht="12.75">
      <c r="A15" s="60" t="s">
        <v>974</v>
      </c>
      <c r="B15" s="60"/>
      <c r="C15" s="84"/>
      <c r="D15" s="84"/>
      <c r="E15" s="8"/>
      <c r="F15" s="8"/>
    </row>
    <row r="17" spans="1:4" s="5" customFormat="1" ht="12.75">
      <c r="A17" s="12" t="s">
        <v>970</v>
      </c>
      <c r="B17"/>
      <c r="C17"/>
      <c r="D17"/>
    </row>
    <row r="18" ht="12.75">
      <c r="A18" s="12" t="s">
        <v>971</v>
      </c>
    </row>
    <row r="19" spans="5:13" s="2" customFormat="1" ht="12.75">
      <c r="E19" s="7"/>
      <c r="F19" s="7"/>
      <c r="G19" s="7"/>
      <c r="H19" s="7"/>
      <c r="I19" s="7"/>
      <c r="J19" s="7"/>
      <c r="K19" s="7"/>
      <c r="L19" s="7"/>
      <c r="M19" s="7"/>
    </row>
    <row r="20" spans="1:6" ht="12.75">
      <c r="A20" s="12" t="s">
        <v>972</v>
      </c>
      <c r="B20" s="12"/>
      <c r="C20" s="12"/>
      <c r="D20" s="13"/>
      <c r="E20" s="12"/>
      <c r="F20" s="12"/>
    </row>
    <row r="21" spans="1:6" ht="12.75">
      <c r="A21" s="12" t="s">
        <v>422</v>
      </c>
      <c r="B21" s="12"/>
      <c r="C21" s="12"/>
      <c r="D21" s="13"/>
      <c r="E21" s="15"/>
      <c r="F21" s="12"/>
    </row>
    <row r="22" spans="1:6" ht="12.75">
      <c r="A22" s="12"/>
      <c r="B22" s="12"/>
      <c r="C22" s="12"/>
      <c r="D22" s="13"/>
      <c r="E22" s="15"/>
      <c r="F22" s="12"/>
    </row>
    <row r="23" ht="12.75">
      <c r="A23" s="1" t="s">
        <v>973</v>
      </c>
    </row>
    <row r="24" spans="1:4" ht="12.75">
      <c r="A24" s="1" t="s">
        <v>472</v>
      </c>
      <c r="C24" s="165" t="s">
        <v>5</v>
      </c>
      <c r="D24" s="165"/>
    </row>
    <row r="25" spans="1:5" ht="12.75">
      <c r="A25" s="6"/>
      <c r="B25" s="5"/>
      <c r="C25" s="6"/>
      <c r="D25" s="6"/>
      <c r="E25" s="12"/>
    </row>
    <row r="26" spans="1:5" ht="12.75">
      <c r="A26" s="3" t="s">
        <v>0</v>
      </c>
      <c r="B26" s="3" t="s">
        <v>1</v>
      </c>
      <c r="C26" s="71" t="s">
        <v>4</v>
      </c>
      <c r="D26" s="71" t="s">
        <v>3</v>
      </c>
      <c r="E26" s="6"/>
    </row>
    <row r="27" spans="1:6" ht="12.75">
      <c r="A27" s="57" t="s">
        <v>975</v>
      </c>
      <c r="B27" s="57" t="s">
        <v>979</v>
      </c>
      <c r="C27" s="55">
        <f>D27/0.98</f>
        <v>14.244897959183675</v>
      </c>
      <c r="D27" s="55">
        <v>13.96</v>
      </c>
      <c r="F27" s="7"/>
    </row>
    <row r="28" spans="1:6" ht="12.75">
      <c r="A28" s="57" t="s">
        <v>976</v>
      </c>
      <c r="B28" s="57" t="s">
        <v>980</v>
      </c>
      <c r="C28" s="55">
        <f>D28/0.98</f>
        <v>14.244897959183675</v>
      </c>
      <c r="D28" s="55">
        <v>13.96</v>
      </c>
      <c r="E28" s="8"/>
      <c r="F28" s="8"/>
    </row>
    <row r="29" spans="1:6" s="5" customFormat="1" ht="12.75">
      <c r="A29" s="57" t="s">
        <v>977</v>
      </c>
      <c r="B29" s="57" t="s">
        <v>981</v>
      </c>
      <c r="C29" s="55">
        <f>D29/0.98</f>
        <v>14.244897959183675</v>
      </c>
      <c r="D29" s="55">
        <v>13.96</v>
      </c>
      <c r="E29" s="8"/>
      <c r="F29" s="8"/>
    </row>
    <row r="30" spans="1:6" s="5" customFormat="1" ht="12.75">
      <c r="A30" s="57" t="s">
        <v>978</v>
      </c>
      <c r="B30" s="57" t="s">
        <v>982</v>
      </c>
      <c r="C30" s="55">
        <f>D30/0.98</f>
        <v>14.244897959183675</v>
      </c>
      <c r="D30" s="55">
        <v>13.96</v>
      </c>
      <c r="E30" s="8"/>
      <c r="F30" s="8"/>
    </row>
    <row r="31" spans="1:6" s="5" customFormat="1" ht="12.75">
      <c r="A31" s="60"/>
      <c r="B31" s="60"/>
      <c r="C31" s="84"/>
      <c r="D31" s="84"/>
      <c r="E31" s="8"/>
      <c r="F31" s="8"/>
    </row>
    <row r="32" ht="12.75">
      <c r="A32" s="60" t="s">
        <v>983</v>
      </c>
    </row>
    <row r="34" spans="1:4" s="5" customFormat="1" ht="12.75">
      <c r="A34" s="12" t="s">
        <v>1013</v>
      </c>
      <c r="B34"/>
      <c r="C34"/>
      <c r="D34"/>
    </row>
    <row r="35" spans="1:4" s="5" customFormat="1" ht="12.75">
      <c r="A35" s="12" t="s">
        <v>894</v>
      </c>
      <c r="B35"/>
      <c r="C35"/>
      <c r="D35"/>
    </row>
    <row r="36" spans="1:6" s="5" customFormat="1" ht="12.75">
      <c r="A36" s="19"/>
      <c r="B36" s="40"/>
      <c r="C36" s="40"/>
      <c r="D36" s="40"/>
      <c r="E36" s="40"/>
      <c r="F36" s="40"/>
    </row>
    <row r="37" s="5" customFormat="1" ht="12.75">
      <c r="A37" s="7"/>
    </row>
    <row r="38" spans="1:6" s="5" customFormat="1" ht="12.75">
      <c r="A38" s="12" t="s">
        <v>972</v>
      </c>
      <c r="B38" s="12"/>
      <c r="C38" s="12"/>
      <c r="D38" s="13"/>
      <c r="E38" s="12"/>
      <c r="F38" s="12"/>
    </row>
    <row r="39" spans="1:6" s="5" customFormat="1" ht="12.75">
      <c r="A39" s="12" t="s">
        <v>422</v>
      </c>
      <c r="B39" s="12"/>
      <c r="C39" s="12"/>
      <c r="D39" s="13"/>
      <c r="E39" s="15"/>
      <c r="F39" s="12"/>
    </row>
    <row r="41" spans="1:6" s="5" customFormat="1" ht="12.75">
      <c r="A41" s="6" t="s">
        <v>2</v>
      </c>
      <c r="B41" s="2"/>
      <c r="C41" s="2"/>
      <c r="D41" s="2"/>
      <c r="E41" s="7"/>
      <c r="F41" s="7"/>
    </row>
    <row r="43" spans="1:4" s="5" customFormat="1" ht="12.75">
      <c r="A43" t="s">
        <v>846</v>
      </c>
      <c r="B43"/>
      <c r="C43"/>
      <c r="D43"/>
    </row>
  </sheetData>
  <sheetProtection/>
  <mergeCells count="2">
    <mergeCell ref="C5:D5"/>
    <mergeCell ref="C24:D24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E45"/>
  <sheetViews>
    <sheetView showGridLines="0" zoomScalePageLayoutView="0" workbookViewId="0" topLeftCell="A7">
      <selection activeCell="A22" sqref="A22"/>
    </sheetView>
  </sheetViews>
  <sheetFormatPr defaultColWidth="9.140625" defaultRowHeight="12.75"/>
  <cols>
    <col min="1" max="1" width="10.8515625" style="0" customWidth="1"/>
    <col min="2" max="2" width="31.57421875" style="0" customWidth="1"/>
    <col min="3" max="3" width="3.57421875" style="0" hidden="1" customWidth="1"/>
    <col min="4" max="4" width="8.7109375" style="0" customWidth="1"/>
    <col min="5" max="5" width="12.57421875" style="0" customWidth="1"/>
  </cols>
  <sheetData>
    <row r="5" s="2" customFormat="1" ht="12.75">
      <c r="A5" s="1" t="s">
        <v>294</v>
      </c>
    </row>
    <row r="6" spans="1:5" s="2" customFormat="1" ht="12.75">
      <c r="A6" s="1" t="s">
        <v>472</v>
      </c>
      <c r="D6" s="168" t="s">
        <v>227</v>
      </c>
      <c r="E6" s="168"/>
    </row>
    <row r="7" spans="1:5" s="2" customFormat="1" ht="12.75">
      <c r="A7" s="1"/>
      <c r="D7" s="7"/>
      <c r="E7" s="82"/>
    </row>
    <row r="8" spans="1:5" s="2" customFormat="1" ht="12.75">
      <c r="A8" s="3" t="s">
        <v>0</v>
      </c>
      <c r="B8" s="3" t="s">
        <v>1</v>
      </c>
      <c r="C8" s="3"/>
      <c r="D8" s="3" t="s">
        <v>70</v>
      </c>
      <c r="E8" s="3" t="s">
        <v>228</v>
      </c>
    </row>
    <row r="9" spans="1:5" s="2" customFormat="1" ht="12.75">
      <c r="A9" s="4" t="s">
        <v>229</v>
      </c>
      <c r="B9" s="4" t="s">
        <v>230</v>
      </c>
      <c r="C9" s="73"/>
      <c r="D9" s="122">
        <v>2.308</v>
      </c>
      <c r="E9" s="122">
        <v>21.24</v>
      </c>
    </row>
    <row r="10" spans="1:5" s="2" customFormat="1" ht="12.75">
      <c r="A10" s="4" t="s">
        <v>876</v>
      </c>
      <c r="B10" s="4" t="s">
        <v>893</v>
      </c>
      <c r="C10" s="73"/>
      <c r="D10" s="122">
        <v>1.88</v>
      </c>
      <c r="E10" s="122">
        <v>17.16</v>
      </c>
    </row>
    <row r="11" spans="1:5" s="2" customFormat="1" ht="12.75">
      <c r="A11" s="4" t="s">
        <v>231</v>
      </c>
      <c r="B11" s="4" t="s">
        <v>232</v>
      </c>
      <c r="C11" s="73"/>
      <c r="D11" s="72">
        <v>2.308</v>
      </c>
      <c r="E11" s="72">
        <v>21.24</v>
      </c>
    </row>
    <row r="12" spans="1:5" s="2" customFormat="1" ht="12.75">
      <c r="A12" s="4" t="s">
        <v>233</v>
      </c>
      <c r="B12" s="4" t="s">
        <v>234</v>
      </c>
      <c r="C12" s="73"/>
      <c r="D12" s="72">
        <v>2.308</v>
      </c>
      <c r="E12" s="72">
        <v>21.24</v>
      </c>
    </row>
    <row r="13" spans="1:5" s="2" customFormat="1" ht="12.75">
      <c r="A13" s="4" t="s">
        <v>235</v>
      </c>
      <c r="B13" s="4" t="s">
        <v>236</v>
      </c>
      <c r="C13" s="73"/>
      <c r="D13" s="72">
        <v>2.308</v>
      </c>
      <c r="E13" s="72">
        <v>21.24</v>
      </c>
    </row>
    <row r="14" spans="1:5" s="2" customFormat="1" ht="12.75">
      <c r="A14" s="4" t="s">
        <v>237</v>
      </c>
      <c r="B14" s="4" t="s">
        <v>238</v>
      </c>
      <c r="C14" s="4"/>
      <c r="D14" s="72">
        <v>2.308</v>
      </c>
      <c r="E14" s="72">
        <v>21.24</v>
      </c>
    </row>
    <row r="15" spans="1:5" s="2" customFormat="1" ht="12.75">
      <c r="A15" s="78"/>
      <c r="B15" s="7"/>
      <c r="C15" s="7"/>
      <c r="D15" s="7"/>
      <c r="E15" s="7"/>
    </row>
    <row r="16" spans="1:5" s="2" customFormat="1" ht="12.75">
      <c r="A16" s="7" t="s">
        <v>239</v>
      </c>
      <c r="B16" s="7"/>
      <c r="C16" s="7"/>
      <c r="D16" s="7"/>
      <c r="E16" s="7"/>
    </row>
    <row r="17" spans="1:5" s="2" customFormat="1" ht="12.75">
      <c r="A17" s="7"/>
      <c r="B17" s="7"/>
      <c r="C17" s="7"/>
      <c r="D17" s="7"/>
      <c r="E17" s="7"/>
    </row>
    <row r="18" spans="1:5" s="2" customFormat="1" ht="12.75">
      <c r="A18" s="6" t="s">
        <v>240</v>
      </c>
      <c r="B18" s="7"/>
      <c r="C18" s="7"/>
      <c r="D18" s="7"/>
      <c r="E18" s="7"/>
    </row>
    <row r="19" spans="1:5" s="2" customFormat="1" ht="12.75">
      <c r="A19" s="7" t="s">
        <v>241</v>
      </c>
      <c r="B19" s="7"/>
      <c r="C19" s="7"/>
      <c r="D19" s="7"/>
      <c r="E19" s="7"/>
    </row>
    <row r="20" spans="1:5" s="2" customFormat="1" ht="12.75">
      <c r="A20" s="7"/>
      <c r="B20" s="7"/>
      <c r="C20" s="7"/>
      <c r="D20" s="7"/>
      <c r="E20" s="7"/>
    </row>
    <row r="21" spans="1:5" s="2" customFormat="1" ht="12.75">
      <c r="A21" s="6" t="s">
        <v>242</v>
      </c>
      <c r="B21" s="7"/>
      <c r="C21" s="7"/>
      <c r="D21" s="7"/>
      <c r="E21" s="7"/>
    </row>
    <row r="22" spans="1:5" s="2" customFormat="1" ht="12.75">
      <c r="A22" s="7" t="s">
        <v>1133</v>
      </c>
      <c r="B22" s="7"/>
      <c r="C22" s="7"/>
      <c r="D22" s="7"/>
      <c r="E22" s="7"/>
    </row>
    <row r="23" spans="1:5" s="2" customFormat="1" ht="12.75">
      <c r="A23" s="7"/>
      <c r="B23" s="7"/>
      <c r="C23" s="7"/>
      <c r="D23" s="7"/>
      <c r="E23" s="7"/>
    </row>
    <row r="24" spans="1:5" s="2" customFormat="1" ht="12.75">
      <c r="A24" s="6" t="s">
        <v>243</v>
      </c>
      <c r="B24" s="7"/>
      <c r="C24" s="7"/>
      <c r="D24" s="7"/>
      <c r="E24" s="7"/>
    </row>
    <row r="25" spans="1:5" s="2" customFormat="1" ht="12.75">
      <c r="A25" s="7" t="s">
        <v>244</v>
      </c>
      <c r="B25" s="7"/>
      <c r="C25" s="7"/>
      <c r="D25" s="7"/>
      <c r="E25" s="7"/>
    </row>
    <row r="26" spans="1:5" s="2" customFormat="1" ht="12.75">
      <c r="A26" s="7"/>
      <c r="B26" s="7"/>
      <c r="C26" s="7"/>
      <c r="D26" s="7"/>
      <c r="E26" s="7"/>
    </row>
    <row r="27" spans="1:5" s="2" customFormat="1" ht="12.75">
      <c r="A27" s="6" t="s">
        <v>245</v>
      </c>
      <c r="B27" s="7"/>
      <c r="C27" s="7"/>
      <c r="D27" s="7"/>
      <c r="E27" s="7"/>
    </row>
    <row r="28" spans="1:5" s="2" customFormat="1" ht="12.75">
      <c r="A28" s="7" t="s">
        <v>246</v>
      </c>
      <c r="B28" s="7"/>
      <c r="C28" s="7"/>
      <c r="D28" s="7"/>
      <c r="E28" s="7"/>
    </row>
    <row r="29" spans="1:5" s="2" customFormat="1" ht="12.75">
      <c r="A29" s="7"/>
      <c r="B29" s="7"/>
      <c r="C29" s="7"/>
      <c r="D29" s="7"/>
      <c r="E29" s="7"/>
    </row>
    <row r="30" spans="1:5" s="2" customFormat="1" ht="12.75">
      <c r="A30" s="6" t="s">
        <v>247</v>
      </c>
      <c r="B30" s="7"/>
      <c r="C30" s="7"/>
      <c r="D30" s="7"/>
      <c r="E30" s="7"/>
    </row>
    <row r="31" spans="1:5" s="2" customFormat="1" ht="12.75">
      <c r="A31" s="7" t="s">
        <v>248</v>
      </c>
      <c r="B31" s="7"/>
      <c r="C31" s="7"/>
      <c r="D31" s="7"/>
      <c r="E31" s="7"/>
    </row>
    <row r="32" spans="1:5" s="2" customFormat="1" ht="12.75">
      <c r="A32" s="7"/>
      <c r="B32" s="7"/>
      <c r="C32" s="7"/>
      <c r="D32" s="7"/>
      <c r="E32" s="7"/>
    </row>
    <row r="33" spans="1:5" s="2" customFormat="1" ht="12.75">
      <c r="A33" s="12" t="s">
        <v>317</v>
      </c>
      <c r="B33" s="12"/>
      <c r="C33" s="12"/>
      <c r="D33" s="12"/>
      <c r="E33" s="12"/>
    </row>
    <row r="34" spans="1:5" s="2" customFormat="1" ht="12.75">
      <c r="A34" s="12" t="s">
        <v>249</v>
      </c>
      <c r="B34" s="12"/>
      <c r="C34" s="12"/>
      <c r="D34" s="12"/>
      <c r="E34" s="12"/>
    </row>
    <row r="35" spans="1:5" s="2" customFormat="1" ht="12.75">
      <c r="A35" s="12" t="s">
        <v>250</v>
      </c>
      <c r="B35" s="12"/>
      <c r="C35" s="12"/>
      <c r="D35" s="12"/>
      <c r="E35" s="12"/>
    </row>
    <row r="36" spans="1:5" s="2" customFormat="1" ht="12.75">
      <c r="A36" s="12" t="s">
        <v>251</v>
      </c>
      <c r="B36" s="12"/>
      <c r="C36" s="12"/>
      <c r="D36" s="13"/>
      <c r="E36" s="15"/>
    </row>
    <row r="37" spans="1:5" s="2" customFormat="1" ht="12.75">
      <c r="A37" s="12" t="s">
        <v>473</v>
      </c>
      <c r="B37" s="12"/>
      <c r="C37" s="12"/>
      <c r="D37" s="13"/>
      <c r="E37" s="15"/>
    </row>
    <row r="38" spans="1:5" s="2" customFormat="1" ht="12.75">
      <c r="A38" s="12" t="s">
        <v>422</v>
      </c>
      <c r="B38" s="12"/>
      <c r="C38" s="12"/>
      <c r="D38" s="13"/>
      <c r="E38" s="15"/>
    </row>
    <row r="39" spans="1:5" s="2" customFormat="1" ht="12.75">
      <c r="A39" s="12"/>
      <c r="B39" s="12"/>
      <c r="C39" s="12"/>
      <c r="D39" s="13"/>
      <c r="E39" s="15"/>
    </row>
    <row r="43" spans="1:5" s="2" customFormat="1" ht="12.75">
      <c r="A43" s="6" t="s">
        <v>2</v>
      </c>
      <c r="B43" s="6"/>
      <c r="C43" s="7"/>
      <c r="D43" s="7"/>
      <c r="E43" s="7"/>
    </row>
    <row r="44" spans="1:5" ht="12.75">
      <c r="A44" s="5"/>
      <c r="B44" s="5"/>
      <c r="C44" s="5"/>
      <c r="D44" s="5"/>
      <c r="E44" s="5"/>
    </row>
    <row r="45" ht="12.75">
      <c r="A45" t="s">
        <v>847</v>
      </c>
    </row>
  </sheetData>
  <sheetProtection/>
  <mergeCells count="1">
    <mergeCell ref="D6:E6"/>
  </mergeCells>
  <printOptions/>
  <pageMargins left="0.75" right="0.5" top="0.5" bottom="0.75" header="0.5" footer="0.5"/>
  <pageSetup horizontalDpi="600" verticalDpi="600" orientation="portrait" r:id="rId3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M25"/>
  <sheetViews>
    <sheetView showGridLines="0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10.57421875" style="0" customWidth="1"/>
    <col min="2" max="2" width="19.28125" style="0" customWidth="1"/>
    <col min="3" max="3" width="8.8515625" style="0" customWidth="1"/>
    <col min="4" max="4" width="8.57421875" style="0" customWidth="1"/>
    <col min="5" max="5" width="11.7109375" style="5" customWidth="1"/>
    <col min="6" max="6" width="30.140625" style="5" customWidth="1"/>
    <col min="7" max="7" width="8.57421875" style="5" customWidth="1"/>
    <col min="8" max="13" width="9.140625" style="5" customWidth="1"/>
  </cols>
  <sheetData>
    <row r="1" ht="12.75"/>
    <row r="2" ht="12.75"/>
    <row r="3" ht="12.75"/>
    <row r="4" ht="12" customHeight="1"/>
    <row r="5" ht="12.75">
      <c r="A5" s="1" t="s">
        <v>352</v>
      </c>
    </row>
    <row r="6" spans="1:4" ht="12.75">
      <c r="A6" s="1" t="s">
        <v>472</v>
      </c>
      <c r="C6" s="165" t="s">
        <v>5</v>
      </c>
      <c r="D6" s="165"/>
    </row>
    <row r="7" ht="12.75">
      <c r="B7" s="2"/>
    </row>
    <row r="8" spans="1:4" ht="12.75">
      <c r="A8" s="3" t="s">
        <v>0</v>
      </c>
      <c r="B8" s="3" t="s">
        <v>1</v>
      </c>
      <c r="C8" s="3" t="s">
        <v>4</v>
      </c>
      <c r="D8" s="3" t="s">
        <v>3</v>
      </c>
    </row>
    <row r="9" spans="1:6" s="62" customFormat="1" ht="12.75">
      <c r="A9" s="4" t="s">
        <v>505</v>
      </c>
      <c r="B9" s="34" t="s">
        <v>353</v>
      </c>
      <c r="C9" s="55">
        <f>+D9/0.98</f>
        <v>10.081632653061225</v>
      </c>
      <c r="D9" s="79">
        <v>9.88</v>
      </c>
      <c r="E9" s="75"/>
      <c r="F9" s="5"/>
    </row>
    <row r="10" spans="1:6" s="62" customFormat="1" ht="12.75">
      <c r="A10" s="4" t="s">
        <v>506</v>
      </c>
      <c r="B10" s="34" t="s">
        <v>354</v>
      </c>
      <c r="C10" s="55">
        <f>+D10/0.98</f>
        <v>10.081632653061225</v>
      </c>
      <c r="D10" s="79">
        <v>9.88</v>
      </c>
      <c r="E10" s="75"/>
      <c r="F10" s="5"/>
    </row>
    <row r="11" spans="1:6" s="62" customFormat="1" ht="12.75">
      <c r="A11" s="4" t="s">
        <v>507</v>
      </c>
      <c r="B11" s="34" t="s">
        <v>355</v>
      </c>
      <c r="C11" s="55">
        <f>+D11/0.98</f>
        <v>10.081632653061225</v>
      </c>
      <c r="D11" s="79">
        <v>9.88</v>
      </c>
      <c r="E11" s="75"/>
      <c r="F11" s="5"/>
    </row>
    <row r="12" spans="1:5" ht="12.75">
      <c r="A12" s="4" t="s">
        <v>508</v>
      </c>
      <c r="B12" s="34" t="s">
        <v>356</v>
      </c>
      <c r="C12" s="55">
        <f>+D12/0.98</f>
        <v>10.081632653061225</v>
      </c>
      <c r="D12" s="79">
        <v>9.88</v>
      </c>
      <c r="E12" s="75"/>
    </row>
    <row r="14" ht="12.75">
      <c r="A14" s="26" t="s">
        <v>357</v>
      </c>
    </row>
    <row r="15" ht="12.75">
      <c r="A15" s="26" t="s">
        <v>358</v>
      </c>
    </row>
    <row r="17" ht="12.75">
      <c r="A17" s="67" t="s">
        <v>2</v>
      </c>
    </row>
    <row r="18" spans="1:6" ht="12.75">
      <c r="A18" s="19"/>
      <c r="B18" s="40"/>
      <c r="C18" s="40"/>
      <c r="D18" s="40"/>
      <c r="E18" s="40"/>
      <c r="F18" s="40"/>
    </row>
    <row r="19" spans="1:4" ht="12.75">
      <c r="A19" s="7"/>
      <c r="B19" s="5"/>
      <c r="C19" s="5"/>
      <c r="D19" s="5"/>
    </row>
    <row r="20" spans="1:6" ht="12.75">
      <c r="A20" s="12" t="s">
        <v>473</v>
      </c>
      <c r="B20" s="12"/>
      <c r="C20" s="12"/>
      <c r="D20" s="13"/>
      <c r="E20" s="12"/>
      <c r="F20" s="12"/>
    </row>
    <row r="21" spans="1:6" ht="12.75">
      <c r="A21" s="12" t="s">
        <v>422</v>
      </c>
      <c r="B21" s="12"/>
      <c r="C21" s="12"/>
      <c r="D21" s="13"/>
      <c r="E21" s="15"/>
      <c r="F21" s="12"/>
    </row>
    <row r="25" spans="1:13" ht="12.75">
      <c r="A25" t="s">
        <v>846</v>
      </c>
      <c r="E25"/>
      <c r="F25"/>
      <c r="G25"/>
      <c r="H25"/>
      <c r="I25"/>
      <c r="J25"/>
      <c r="K25"/>
      <c r="L25"/>
      <c r="M25"/>
    </row>
  </sheetData>
  <sheetProtection/>
  <mergeCells count="1">
    <mergeCell ref="C6:D6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M44"/>
  <sheetViews>
    <sheetView showGridLines="0" zoomScaleSheetLayoutView="100" zoomScalePageLayoutView="0" workbookViewId="0" topLeftCell="A13">
      <selection activeCell="D34" sqref="D34"/>
    </sheetView>
  </sheetViews>
  <sheetFormatPr defaultColWidth="9.140625" defaultRowHeight="12.75"/>
  <cols>
    <col min="1" max="1" width="10.57421875" style="0" customWidth="1"/>
    <col min="2" max="2" width="19.28125" style="0" customWidth="1"/>
    <col min="3" max="3" width="8.8515625" style="0" customWidth="1"/>
    <col min="4" max="4" width="8.57421875" style="0" customWidth="1"/>
    <col min="5" max="5" width="11.7109375" style="5" customWidth="1"/>
    <col min="6" max="6" width="19.7109375" style="5" customWidth="1"/>
    <col min="7" max="7" width="8.57421875" style="5" customWidth="1"/>
    <col min="8" max="13" width="9.140625" style="5" customWidth="1"/>
  </cols>
  <sheetData>
    <row r="1" ht="12.75"/>
    <row r="2" ht="12.75"/>
    <row r="3" ht="12.75"/>
    <row r="4" ht="12.75">
      <c r="A4" s="1" t="s">
        <v>984</v>
      </c>
    </row>
    <row r="5" spans="1:4" ht="12.75">
      <c r="A5" s="1" t="s">
        <v>472</v>
      </c>
      <c r="C5" s="165" t="s">
        <v>5</v>
      </c>
      <c r="D5" s="165"/>
    </row>
    <row r="6" spans="1:5" ht="12.75">
      <c r="A6" s="6"/>
      <c r="B6" s="5"/>
      <c r="C6" s="6"/>
      <c r="D6" s="6"/>
      <c r="E6" s="12"/>
    </row>
    <row r="7" spans="1:5" ht="12.75">
      <c r="A7" s="3" t="s">
        <v>0</v>
      </c>
      <c r="B7" s="3" t="s">
        <v>1</v>
      </c>
      <c r="C7" s="71" t="s">
        <v>4</v>
      </c>
      <c r="D7" s="71" t="s">
        <v>3</v>
      </c>
      <c r="E7" s="6"/>
    </row>
    <row r="8" spans="1:6" ht="12.75">
      <c r="A8" s="57" t="s">
        <v>985</v>
      </c>
      <c r="B8" s="57" t="s">
        <v>991</v>
      </c>
      <c r="C8" s="55">
        <f aca="true" t="shared" si="0" ref="C8:C13">D8/0.96</f>
        <v>14.541666666666668</v>
      </c>
      <c r="D8" s="55">
        <v>13.96</v>
      </c>
      <c r="F8" s="7"/>
    </row>
    <row r="9" spans="1:6" ht="12.75">
      <c r="A9" s="57" t="s">
        <v>986</v>
      </c>
      <c r="B9" s="57" t="s">
        <v>992</v>
      </c>
      <c r="C9" s="55">
        <f t="shared" si="0"/>
        <v>14.541666666666668</v>
      </c>
      <c r="D9" s="55">
        <v>13.96</v>
      </c>
      <c r="E9" s="8"/>
      <c r="F9" s="8"/>
    </row>
    <row r="10" spans="1:6" ht="12.75">
      <c r="A10" s="57" t="s">
        <v>987</v>
      </c>
      <c r="B10" s="57" t="s">
        <v>993</v>
      </c>
      <c r="C10" s="55">
        <f t="shared" si="0"/>
        <v>14.541666666666668</v>
      </c>
      <c r="D10" s="55">
        <v>13.96</v>
      </c>
      <c r="E10" s="8"/>
      <c r="F10" s="8"/>
    </row>
    <row r="11" spans="1:6" ht="12.75">
      <c r="A11" s="57" t="s">
        <v>988</v>
      </c>
      <c r="B11" s="57" t="s">
        <v>994</v>
      </c>
      <c r="C11" s="55">
        <f t="shared" si="0"/>
        <v>14.541666666666668</v>
      </c>
      <c r="D11" s="55">
        <v>13.96</v>
      </c>
      <c r="E11" s="8"/>
      <c r="F11" s="8"/>
    </row>
    <row r="12" spans="1:6" ht="12.75">
      <c r="A12" s="57" t="s">
        <v>989</v>
      </c>
      <c r="B12" s="57" t="s">
        <v>995</v>
      </c>
      <c r="C12" s="55">
        <f t="shared" si="0"/>
        <v>14.541666666666668</v>
      </c>
      <c r="D12" s="55">
        <v>13.96</v>
      </c>
      <c r="E12" s="8"/>
      <c r="F12" s="8"/>
    </row>
    <row r="13" spans="1:6" s="5" customFormat="1" ht="12.75">
      <c r="A13" s="57" t="s">
        <v>990</v>
      </c>
      <c r="B13" s="57" t="s">
        <v>996</v>
      </c>
      <c r="C13" s="55">
        <f t="shared" si="0"/>
        <v>14.541666666666668</v>
      </c>
      <c r="D13" s="55">
        <v>13.96</v>
      </c>
      <c r="E13" s="8"/>
      <c r="F13" s="8"/>
    </row>
    <row r="14" spans="1:6" s="5" customFormat="1" ht="12.75">
      <c r="A14" s="60"/>
      <c r="B14" s="60"/>
      <c r="C14" s="84"/>
      <c r="D14" s="84"/>
      <c r="E14" s="8"/>
      <c r="F14" s="8"/>
    </row>
    <row r="15" spans="1:6" s="5" customFormat="1" ht="12.75">
      <c r="A15" s="60" t="s">
        <v>999</v>
      </c>
      <c r="B15" s="60"/>
      <c r="C15" s="84"/>
      <c r="D15" s="84"/>
      <c r="E15" s="8"/>
      <c r="F15" s="8"/>
    </row>
    <row r="17" spans="1:4" s="5" customFormat="1" ht="12.75">
      <c r="A17" s="12" t="s">
        <v>997</v>
      </c>
      <c r="B17"/>
      <c r="C17"/>
      <c r="D17"/>
    </row>
    <row r="18" ht="12.75">
      <c r="A18" s="12" t="s">
        <v>998</v>
      </c>
    </row>
    <row r="19" spans="5:13" s="2" customFormat="1" ht="12.75">
      <c r="E19" s="7"/>
      <c r="F19" s="7"/>
      <c r="G19" s="7"/>
      <c r="H19" s="7"/>
      <c r="I19" s="7"/>
      <c r="J19" s="7"/>
      <c r="K19" s="7"/>
      <c r="L19" s="7"/>
      <c r="M19" s="7"/>
    </row>
    <row r="20" spans="1:6" ht="12.75">
      <c r="A20" s="12" t="s">
        <v>972</v>
      </c>
      <c r="B20" s="12"/>
      <c r="C20" s="12"/>
      <c r="D20" s="13"/>
      <c r="E20" s="12"/>
      <c r="F20" s="12"/>
    </row>
    <row r="21" spans="1:6" ht="12.75">
      <c r="A21" s="12" t="s">
        <v>422</v>
      </c>
      <c r="B21" s="12"/>
      <c r="C21" s="12"/>
      <c r="D21" s="13"/>
      <c r="E21" s="15"/>
      <c r="F21" s="12"/>
    </row>
    <row r="22" spans="1:6" ht="12.75">
      <c r="A22" s="12"/>
      <c r="B22" s="12"/>
      <c r="C22" s="12"/>
      <c r="D22" s="13"/>
      <c r="E22" s="15"/>
      <c r="F22" s="12"/>
    </row>
    <row r="23" ht="12.75">
      <c r="A23" s="1" t="s">
        <v>1000</v>
      </c>
    </row>
    <row r="24" spans="1:4" ht="12.75">
      <c r="A24" s="1" t="s">
        <v>472</v>
      </c>
      <c r="C24" s="165" t="s">
        <v>5</v>
      </c>
      <c r="D24" s="165"/>
    </row>
    <row r="25" spans="1:5" ht="12.75">
      <c r="A25" s="6"/>
      <c r="B25" s="5"/>
      <c r="C25" s="6"/>
      <c r="D25" s="6"/>
      <c r="E25" s="12"/>
    </row>
    <row r="26" spans="1:5" ht="12.75">
      <c r="A26" s="3" t="s">
        <v>0</v>
      </c>
      <c r="B26" s="3" t="s">
        <v>1</v>
      </c>
      <c r="C26" s="71" t="s">
        <v>4</v>
      </c>
      <c r="D26" s="71" t="s">
        <v>3</v>
      </c>
      <c r="E26" s="6"/>
    </row>
    <row r="27" spans="1:6" ht="12.75">
      <c r="A27" s="57" t="s">
        <v>1001</v>
      </c>
      <c r="B27" s="57" t="s">
        <v>1006</v>
      </c>
      <c r="C27" s="55">
        <f>D27</f>
        <v>13.96</v>
      </c>
      <c r="D27" s="55">
        <v>13.96</v>
      </c>
      <c r="F27" s="7"/>
    </row>
    <row r="28" spans="1:6" ht="12.75">
      <c r="A28" s="57" t="s">
        <v>1002</v>
      </c>
      <c r="B28" s="57" t="s">
        <v>1007</v>
      </c>
      <c r="C28" s="55">
        <f>D28</f>
        <v>13.96</v>
      </c>
      <c r="D28" s="55">
        <v>13.96</v>
      </c>
      <c r="E28" s="8"/>
      <c r="F28" s="8"/>
    </row>
    <row r="29" spans="1:6" s="5" customFormat="1" ht="12.75">
      <c r="A29" s="57" t="s">
        <v>1003</v>
      </c>
      <c r="B29" s="57" t="s">
        <v>1008</v>
      </c>
      <c r="C29" s="55">
        <f>D29</f>
        <v>13.96</v>
      </c>
      <c r="D29" s="55">
        <v>13.96</v>
      </c>
      <c r="E29" s="8"/>
      <c r="F29" s="8"/>
    </row>
    <row r="30" spans="1:6" s="5" customFormat="1" ht="12.75">
      <c r="A30" s="57" t="s">
        <v>1004</v>
      </c>
      <c r="B30" s="57" t="s">
        <v>1009</v>
      </c>
      <c r="C30" s="55">
        <f>D30</f>
        <v>13.96</v>
      </c>
      <c r="D30" s="55">
        <v>13.96</v>
      </c>
      <c r="E30" s="8"/>
      <c r="F30" s="8"/>
    </row>
    <row r="31" spans="1:6" s="5" customFormat="1" ht="12.75">
      <c r="A31" s="57" t="s">
        <v>1005</v>
      </c>
      <c r="B31" s="57" t="s">
        <v>1010</v>
      </c>
      <c r="C31" s="55">
        <f>D31</f>
        <v>13.96</v>
      </c>
      <c r="D31" s="55">
        <v>13.96</v>
      </c>
      <c r="E31" s="8"/>
      <c r="F31" s="8"/>
    </row>
    <row r="32" spans="1:6" s="5" customFormat="1" ht="12.75">
      <c r="A32" s="60"/>
      <c r="B32" s="60"/>
      <c r="C32" s="84"/>
      <c r="D32" s="84"/>
      <c r="E32" s="8"/>
      <c r="F32" s="8"/>
    </row>
    <row r="33" ht="12.75">
      <c r="A33" s="60" t="s">
        <v>999</v>
      </c>
    </row>
    <row r="35" spans="1:4" s="5" customFormat="1" ht="12.75">
      <c r="A35" s="12" t="s">
        <v>1011</v>
      </c>
      <c r="B35"/>
      <c r="C35"/>
      <c r="D35"/>
    </row>
    <row r="36" spans="1:4" s="5" customFormat="1" ht="12.75">
      <c r="A36" s="12" t="s">
        <v>1012</v>
      </c>
      <c r="B36"/>
      <c r="C36"/>
      <c r="D36"/>
    </row>
    <row r="37" spans="1:6" s="5" customFormat="1" ht="12.75">
      <c r="A37" s="19"/>
      <c r="B37" s="40"/>
      <c r="C37" s="40"/>
      <c r="D37" s="40"/>
      <c r="E37" s="40"/>
      <c r="F37" s="40"/>
    </row>
    <row r="38" s="5" customFormat="1" ht="12.75">
      <c r="A38" s="7"/>
    </row>
    <row r="39" spans="1:6" s="5" customFormat="1" ht="12.75">
      <c r="A39" s="12" t="s">
        <v>972</v>
      </c>
      <c r="B39" s="12"/>
      <c r="C39" s="12"/>
      <c r="D39" s="13"/>
      <c r="E39" s="12"/>
      <c r="F39" s="12"/>
    </row>
    <row r="40" spans="1:6" s="5" customFormat="1" ht="12.75">
      <c r="A40" s="12" t="s">
        <v>422</v>
      </c>
      <c r="B40" s="12"/>
      <c r="C40" s="12"/>
      <c r="D40" s="13"/>
      <c r="E40" s="15"/>
      <c r="F40" s="12"/>
    </row>
    <row r="42" spans="1:6" s="5" customFormat="1" ht="12.75">
      <c r="A42" s="6" t="s">
        <v>2</v>
      </c>
      <c r="B42" s="2"/>
      <c r="C42" s="2"/>
      <c r="D42" s="2"/>
      <c r="E42" s="7"/>
      <c r="F42" s="7"/>
    </row>
    <row r="44" spans="1:4" s="5" customFormat="1" ht="12.75">
      <c r="A44" t="s">
        <v>846</v>
      </c>
      <c r="B44"/>
      <c r="C44"/>
      <c r="D44"/>
    </row>
  </sheetData>
  <sheetProtection/>
  <mergeCells count="2">
    <mergeCell ref="C5:D5"/>
    <mergeCell ref="C24:D24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N46"/>
  <sheetViews>
    <sheetView showGridLines="0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8.8515625" style="0" customWidth="1"/>
    <col min="2" max="2" width="22.8515625" style="0" customWidth="1"/>
    <col min="3" max="3" width="8.8515625" style="0" customWidth="1"/>
    <col min="4" max="4" width="8.57421875" style="0" customWidth="1"/>
    <col min="5" max="5" width="13.7109375" style="5" customWidth="1"/>
    <col min="6" max="6" width="11.7109375" style="5" customWidth="1"/>
    <col min="7" max="7" width="8.28125" style="5" customWidth="1"/>
    <col min="8" max="8" width="8.57421875" style="5" customWidth="1"/>
    <col min="9" max="14" width="9.140625" style="5" customWidth="1"/>
  </cols>
  <sheetData>
    <row r="1" ht="12.75"/>
    <row r="2" ht="12.75"/>
    <row r="3" ht="12.75"/>
    <row r="5" ht="12.75">
      <c r="A5" s="1" t="s">
        <v>528</v>
      </c>
    </row>
    <row r="6" spans="1:4" ht="12.75">
      <c r="A6" s="1" t="s">
        <v>472</v>
      </c>
      <c r="C6" s="165" t="s">
        <v>5</v>
      </c>
      <c r="D6" s="165"/>
    </row>
    <row r="7" spans="1:4" ht="12.75">
      <c r="A7" s="1"/>
      <c r="C7" s="83"/>
      <c r="D7" s="83"/>
    </row>
    <row r="8" spans="1:4" ht="12.75">
      <c r="A8" s="3" t="s">
        <v>0</v>
      </c>
      <c r="B8" s="3" t="s">
        <v>1</v>
      </c>
      <c r="C8" s="3" t="s">
        <v>4</v>
      </c>
      <c r="D8" s="3" t="s">
        <v>3</v>
      </c>
    </row>
    <row r="9" spans="1:4" ht="12.75">
      <c r="A9" s="4" t="s">
        <v>529</v>
      </c>
      <c r="B9" s="34" t="s">
        <v>530</v>
      </c>
      <c r="C9" s="55">
        <f>D9</f>
        <v>20.38</v>
      </c>
      <c r="D9" s="55">
        <v>20.38</v>
      </c>
    </row>
    <row r="10" spans="1:4" ht="12.75">
      <c r="A10" s="4" t="s">
        <v>531</v>
      </c>
      <c r="B10" s="34" t="s">
        <v>532</v>
      </c>
      <c r="C10" s="55">
        <f>D10</f>
        <v>20.38</v>
      </c>
      <c r="D10" s="55">
        <v>20.38</v>
      </c>
    </row>
    <row r="11" spans="1:4" ht="12.75">
      <c r="A11" s="4" t="s">
        <v>533</v>
      </c>
      <c r="B11" s="34" t="s">
        <v>534</v>
      </c>
      <c r="C11" s="55">
        <f>D11</f>
        <v>19.83</v>
      </c>
      <c r="D11" s="55">
        <v>19.83</v>
      </c>
    </row>
    <row r="12" spans="1:4" ht="12.75">
      <c r="A12" s="4" t="s">
        <v>535</v>
      </c>
      <c r="B12" s="34" t="s">
        <v>536</v>
      </c>
      <c r="C12" s="55">
        <f>D12</f>
        <v>20.38</v>
      </c>
      <c r="D12" s="55">
        <v>20.38</v>
      </c>
    </row>
    <row r="13" spans="1:4" ht="12.75">
      <c r="A13" s="4"/>
      <c r="B13" s="34"/>
      <c r="C13" s="55"/>
      <c r="D13" s="55"/>
    </row>
    <row r="14" spans="1:4" ht="12.75">
      <c r="A14" s="4" t="s">
        <v>537</v>
      </c>
      <c r="B14" s="34" t="s">
        <v>538</v>
      </c>
      <c r="C14" s="55">
        <f>D14</f>
        <v>20.38</v>
      </c>
      <c r="D14" s="55">
        <v>20.38</v>
      </c>
    </row>
    <row r="15" spans="1:4" ht="12.75">
      <c r="A15" s="4" t="s">
        <v>539</v>
      </c>
      <c r="B15" s="34" t="s">
        <v>540</v>
      </c>
      <c r="C15" s="55">
        <f>D15</f>
        <v>20.38</v>
      </c>
      <c r="D15" s="55">
        <v>20.38</v>
      </c>
    </row>
    <row r="16" spans="1:4" ht="12.75">
      <c r="A16" s="4" t="s">
        <v>541</v>
      </c>
      <c r="B16" s="34" t="s">
        <v>542</v>
      </c>
      <c r="C16" s="55">
        <f>D16</f>
        <v>19.83</v>
      </c>
      <c r="D16" s="55">
        <v>19.83</v>
      </c>
    </row>
    <row r="17" spans="1:4" ht="12.75">
      <c r="A17" s="4" t="s">
        <v>543</v>
      </c>
      <c r="B17" s="34" t="s">
        <v>544</v>
      </c>
      <c r="C17" s="55">
        <f>D17</f>
        <v>20.38</v>
      </c>
      <c r="D17" s="55">
        <v>20.38</v>
      </c>
    </row>
    <row r="18" spans="1:4" ht="12.75">
      <c r="A18" s="4"/>
      <c r="B18" s="34"/>
      <c r="C18" s="55"/>
      <c r="D18" s="55"/>
    </row>
    <row r="19" spans="1:4" ht="12.75">
      <c r="A19" s="4" t="s">
        <v>545</v>
      </c>
      <c r="B19" s="34" t="s">
        <v>546</v>
      </c>
      <c r="C19" s="55">
        <f>D19</f>
        <v>20.38</v>
      </c>
      <c r="D19" s="55">
        <v>20.38</v>
      </c>
    </row>
    <row r="20" spans="1:4" ht="12.75">
      <c r="A20" s="4" t="s">
        <v>547</v>
      </c>
      <c r="B20" s="34" t="s">
        <v>548</v>
      </c>
      <c r="C20" s="55">
        <f>D20</f>
        <v>20.38</v>
      </c>
      <c r="D20" s="55">
        <v>20.38</v>
      </c>
    </row>
    <row r="21" spans="1:4" ht="12.75">
      <c r="A21" s="4" t="s">
        <v>549</v>
      </c>
      <c r="B21" s="34" t="s">
        <v>550</v>
      </c>
      <c r="C21" s="55">
        <f>D21</f>
        <v>19.83</v>
      </c>
      <c r="D21" s="55">
        <v>19.83</v>
      </c>
    </row>
    <row r="22" spans="1:4" ht="12.75">
      <c r="A22" s="4" t="s">
        <v>551</v>
      </c>
      <c r="B22" s="34" t="s">
        <v>552</v>
      </c>
      <c r="C22" s="55">
        <f>D22</f>
        <v>20.38</v>
      </c>
      <c r="D22" s="55">
        <v>20.38</v>
      </c>
    </row>
    <row r="23" spans="1:4" ht="12.75">
      <c r="A23" s="4"/>
      <c r="B23" s="34"/>
      <c r="C23" s="55"/>
      <c r="D23" s="55"/>
    </row>
    <row r="24" spans="1:4" ht="12.75">
      <c r="A24" s="4" t="s">
        <v>553</v>
      </c>
      <c r="B24" s="34" t="s">
        <v>554</v>
      </c>
      <c r="C24" s="55">
        <f>D24</f>
        <v>20.38</v>
      </c>
      <c r="D24" s="55">
        <v>20.38</v>
      </c>
    </row>
    <row r="25" spans="1:4" ht="12.75">
      <c r="A25" s="4" t="s">
        <v>555</v>
      </c>
      <c r="B25" s="34" t="s">
        <v>556</v>
      </c>
      <c r="C25" s="55">
        <f>D25</f>
        <v>20.38</v>
      </c>
      <c r="D25" s="55">
        <v>20.38</v>
      </c>
    </row>
    <row r="26" spans="1:4" ht="12.75">
      <c r="A26" s="4" t="s">
        <v>557</v>
      </c>
      <c r="B26" s="34" t="s">
        <v>558</v>
      </c>
      <c r="C26" s="55">
        <f>D26</f>
        <v>19.83</v>
      </c>
      <c r="D26" s="55">
        <v>19.83</v>
      </c>
    </row>
    <row r="27" spans="1:4" ht="12.75">
      <c r="A27" s="4" t="s">
        <v>559</v>
      </c>
      <c r="B27" s="34" t="s">
        <v>560</v>
      </c>
      <c r="C27" s="55">
        <f>D27</f>
        <v>20.38</v>
      </c>
      <c r="D27" s="55">
        <v>20.38</v>
      </c>
    </row>
    <row r="28" spans="1:4" ht="12.75">
      <c r="A28" s="7"/>
      <c r="B28" s="38"/>
      <c r="C28" s="145"/>
      <c r="D28" s="84"/>
    </row>
    <row r="29" spans="1:9" ht="12.75">
      <c r="A29" s="90" t="s">
        <v>561</v>
      </c>
      <c r="B29" s="90"/>
      <c r="C29" s="90"/>
      <c r="D29" s="60"/>
      <c r="E29" s="6"/>
      <c r="F29" s="88"/>
      <c r="G29" s="6"/>
      <c r="H29" s="6"/>
      <c r="I29" s="6"/>
    </row>
    <row r="30" spans="1:9" ht="12.75">
      <c r="A30" s="90" t="s">
        <v>562</v>
      </c>
      <c r="B30" s="90"/>
      <c r="C30" s="90"/>
      <c r="D30" s="101"/>
      <c r="E30" s="6"/>
      <c r="F30" s="88"/>
      <c r="G30" s="6"/>
      <c r="H30" s="6"/>
      <c r="I30" s="6"/>
    </row>
    <row r="31" spans="1:9" ht="12.75">
      <c r="A31" s="90" t="s">
        <v>563</v>
      </c>
      <c r="B31" s="90"/>
      <c r="C31" s="90"/>
      <c r="D31" s="101"/>
      <c r="E31" s="6"/>
      <c r="F31" s="88"/>
      <c r="G31" s="6"/>
      <c r="H31" s="6"/>
      <c r="I31" s="6"/>
    </row>
    <row r="32" spans="1:9" ht="12.75">
      <c r="A32" s="90" t="s">
        <v>564</v>
      </c>
      <c r="B32" s="90"/>
      <c r="C32" s="90"/>
      <c r="D32" s="101"/>
      <c r="E32" s="6"/>
      <c r="F32" s="88"/>
      <c r="G32" s="6"/>
      <c r="H32" s="6"/>
      <c r="I32" s="6"/>
    </row>
    <row r="33" spans="1:9" ht="12.75">
      <c r="A33" s="90" t="s">
        <v>565</v>
      </c>
      <c r="B33" s="90"/>
      <c r="C33" s="90"/>
      <c r="D33" s="101"/>
      <c r="E33" s="6"/>
      <c r="F33" s="88"/>
      <c r="G33" s="6"/>
      <c r="H33" s="6"/>
      <c r="I33" s="6"/>
    </row>
    <row r="34" spans="1:9" ht="12.75">
      <c r="A34" s="90" t="s">
        <v>566</v>
      </c>
      <c r="B34" s="90"/>
      <c r="C34" s="90"/>
      <c r="D34" s="101"/>
      <c r="E34" s="6"/>
      <c r="F34" s="88"/>
      <c r="G34" s="6"/>
      <c r="H34" s="6"/>
      <c r="I34" s="6"/>
    </row>
    <row r="35" spans="1:9" ht="12.75">
      <c r="A35" s="90" t="s">
        <v>567</v>
      </c>
      <c r="B35" s="90"/>
      <c r="C35" s="90"/>
      <c r="D35" s="101"/>
      <c r="E35" s="6"/>
      <c r="F35" s="88"/>
      <c r="G35" s="6"/>
      <c r="H35" s="6"/>
      <c r="I35" s="6"/>
    </row>
    <row r="36" spans="1:9" ht="12.75">
      <c r="A36" s="90" t="s">
        <v>568</v>
      </c>
      <c r="B36" s="90"/>
      <c r="C36" s="90"/>
      <c r="D36" s="101"/>
      <c r="E36" s="6"/>
      <c r="F36" s="88"/>
      <c r="G36" s="6"/>
      <c r="H36" s="6"/>
      <c r="I36" s="6"/>
    </row>
    <row r="37" spans="1:6" ht="12.75">
      <c r="A37" s="90" t="s">
        <v>569</v>
      </c>
      <c r="B37" s="90"/>
      <c r="C37" s="90"/>
      <c r="D37" s="146"/>
      <c r="E37" s="89"/>
      <c r="F37" s="89"/>
    </row>
    <row r="38" ht="12.75">
      <c r="A38" s="12" t="s">
        <v>422</v>
      </c>
    </row>
    <row r="39" spans="1:14" s="2" customFormat="1" ht="12.75">
      <c r="A39"/>
      <c r="E39" s="7"/>
      <c r="F39" s="7"/>
      <c r="G39" s="7"/>
      <c r="H39" s="7"/>
      <c r="I39" s="7"/>
      <c r="J39" s="7"/>
      <c r="K39" s="7"/>
      <c r="L39" s="7"/>
      <c r="M39" s="7"/>
      <c r="N39" s="7"/>
    </row>
    <row r="41" s="5" customFormat="1" ht="6.75" customHeight="1">
      <c r="A41" s="6"/>
    </row>
    <row r="42" spans="1:14" s="2" customFormat="1" ht="12.75">
      <c r="A42" s="6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2" customFormat="1" ht="12.75">
      <c r="A43"/>
      <c r="B43" s="12"/>
      <c r="C43" s="12"/>
      <c r="D43" s="13"/>
      <c r="E43" s="12"/>
      <c r="F43" s="12"/>
      <c r="G43" s="12"/>
      <c r="H43" s="7"/>
      <c r="I43" s="7"/>
      <c r="J43" s="7"/>
      <c r="K43" s="7"/>
      <c r="L43" s="7"/>
      <c r="M43" s="7"/>
      <c r="N43" s="7"/>
    </row>
    <row r="44" spans="1:14" s="2" customFormat="1" ht="12.75">
      <c r="A44" t="s">
        <v>846</v>
      </c>
      <c r="B44" s="12"/>
      <c r="C44" s="12"/>
      <c r="D44" s="13"/>
      <c r="E44" s="13"/>
      <c r="F44" s="15"/>
      <c r="G44" s="12"/>
      <c r="H44" s="7"/>
      <c r="I44" s="7"/>
      <c r="J44" s="7"/>
      <c r="K44" s="7"/>
      <c r="L44" s="7"/>
      <c r="M44" s="7"/>
      <c r="N44" s="7"/>
    </row>
    <row r="45" spans="2:14" s="2" customFormat="1" ht="12.75">
      <c r="B45" s="12"/>
      <c r="C45" s="12"/>
      <c r="D45" s="13"/>
      <c r="E45" s="13"/>
      <c r="F45" s="15"/>
      <c r="G45" s="12"/>
      <c r="H45" s="7"/>
      <c r="I45" s="7"/>
      <c r="J45" s="7"/>
      <c r="K45" s="7"/>
      <c r="L45" s="7"/>
      <c r="M45" s="7"/>
      <c r="N45" s="7"/>
    </row>
    <row r="46" ht="12.75">
      <c r="A46" s="2"/>
    </row>
  </sheetData>
  <sheetProtection/>
  <mergeCells count="1">
    <mergeCell ref="C6:D6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M45"/>
  <sheetViews>
    <sheetView showGridLines="0" zoomScaleSheetLayoutView="100" zoomScalePageLayoutView="0" workbookViewId="0" topLeftCell="A16">
      <selection activeCell="C24" sqref="C24"/>
    </sheetView>
  </sheetViews>
  <sheetFormatPr defaultColWidth="9.140625" defaultRowHeight="12.75"/>
  <cols>
    <col min="1" max="1" width="10.57421875" style="0" customWidth="1"/>
    <col min="2" max="2" width="19.28125" style="0" customWidth="1"/>
    <col min="3" max="3" width="8.8515625" style="0" customWidth="1"/>
    <col min="4" max="4" width="8.57421875" style="0" customWidth="1"/>
    <col min="5" max="5" width="11.7109375" style="5" customWidth="1"/>
    <col min="6" max="6" width="19.7109375" style="5" customWidth="1"/>
    <col min="7" max="7" width="8.57421875" style="5" customWidth="1"/>
    <col min="8" max="13" width="9.140625" style="5" customWidth="1"/>
  </cols>
  <sheetData>
    <row r="1" ht="12.75"/>
    <row r="2" ht="12.75"/>
    <row r="3" ht="12.75"/>
    <row r="4" ht="12.75">
      <c r="A4" s="1" t="s">
        <v>1014</v>
      </c>
    </row>
    <row r="5" spans="1:4" ht="12.75">
      <c r="A5" s="1" t="s">
        <v>472</v>
      </c>
      <c r="C5" s="165" t="s">
        <v>5</v>
      </c>
      <c r="D5" s="165"/>
    </row>
    <row r="6" spans="1:5" ht="12.75">
      <c r="A6" s="6"/>
      <c r="B6" s="5"/>
      <c r="C6" s="6"/>
      <c r="D6" s="6"/>
      <c r="E6" s="12"/>
    </row>
    <row r="7" spans="1:5" ht="12.75">
      <c r="A7" s="3" t="s">
        <v>0</v>
      </c>
      <c r="B7" s="3" t="s">
        <v>1</v>
      </c>
      <c r="C7" s="71" t="s">
        <v>4</v>
      </c>
      <c r="D7" s="71" t="s">
        <v>3</v>
      </c>
      <c r="E7" s="6"/>
    </row>
    <row r="8" spans="1:6" ht="12.75">
      <c r="A8" s="57" t="s">
        <v>1016</v>
      </c>
      <c r="B8" s="57" t="s">
        <v>1027</v>
      </c>
      <c r="C8" s="55">
        <f aca="true" t="shared" si="0" ref="C8:C13">D8/1.09</f>
        <v>11.522935779816514</v>
      </c>
      <c r="D8" s="55">
        <v>12.56</v>
      </c>
      <c r="F8" s="7"/>
    </row>
    <row r="9" spans="1:6" ht="12.75">
      <c r="A9" s="57" t="s">
        <v>1017</v>
      </c>
      <c r="B9" s="57" t="s">
        <v>1028</v>
      </c>
      <c r="C9" s="55">
        <f t="shared" si="0"/>
        <v>11.522935779816514</v>
      </c>
      <c r="D9" s="55">
        <v>12.56</v>
      </c>
      <c r="E9" s="8"/>
      <c r="F9" s="8"/>
    </row>
    <row r="10" spans="1:6" ht="12.75">
      <c r="A10" s="57" t="s">
        <v>1018</v>
      </c>
      <c r="B10" s="57" t="s">
        <v>1029</v>
      </c>
      <c r="C10" s="55">
        <f t="shared" si="0"/>
        <v>11.522935779816514</v>
      </c>
      <c r="D10" s="55">
        <v>12.56</v>
      </c>
      <c r="E10" s="8"/>
      <c r="F10" s="8"/>
    </row>
    <row r="11" spans="1:6" ht="12.75">
      <c r="A11" s="57" t="s">
        <v>1019</v>
      </c>
      <c r="B11" s="57" t="s">
        <v>1030</v>
      </c>
      <c r="C11" s="55">
        <f t="shared" si="0"/>
        <v>11.522935779816514</v>
      </c>
      <c r="D11" s="55">
        <v>12.56</v>
      </c>
      <c r="E11" s="8"/>
      <c r="F11" s="8"/>
    </row>
    <row r="12" spans="1:6" ht="12.75">
      <c r="A12" s="57" t="s">
        <v>1020</v>
      </c>
      <c r="B12" s="57" t="s">
        <v>1031</v>
      </c>
      <c r="C12" s="55">
        <f t="shared" si="0"/>
        <v>11.522935779816514</v>
      </c>
      <c r="D12" s="55">
        <v>12.56</v>
      </c>
      <c r="E12" s="8"/>
      <c r="F12" s="8"/>
    </row>
    <row r="13" spans="1:6" s="5" customFormat="1" ht="12.75">
      <c r="A13" s="57" t="s">
        <v>1021</v>
      </c>
      <c r="B13" s="57" t="s">
        <v>1032</v>
      </c>
      <c r="C13" s="55">
        <f t="shared" si="0"/>
        <v>11.522935779816514</v>
      </c>
      <c r="D13" s="55">
        <v>12.56</v>
      </c>
      <c r="E13" s="8"/>
      <c r="F13" s="8"/>
    </row>
    <row r="14" spans="1:6" s="5" customFormat="1" ht="12.75">
      <c r="A14" s="60"/>
      <c r="B14" s="60"/>
      <c r="C14" s="84"/>
      <c r="D14" s="84"/>
      <c r="E14" s="8"/>
      <c r="F14" s="8"/>
    </row>
    <row r="15" spans="1:6" s="5" customFormat="1" ht="12.75">
      <c r="A15" s="60" t="s">
        <v>999</v>
      </c>
      <c r="B15" s="60"/>
      <c r="C15" s="84"/>
      <c r="D15" s="84"/>
      <c r="E15" s="8"/>
      <c r="F15" s="8"/>
    </row>
    <row r="17" spans="1:4" s="5" customFormat="1" ht="12.75">
      <c r="A17" s="12" t="s">
        <v>1033</v>
      </c>
      <c r="B17"/>
      <c r="C17"/>
      <c r="D17"/>
    </row>
    <row r="18" ht="12.75">
      <c r="A18" s="12" t="s">
        <v>1034</v>
      </c>
    </row>
    <row r="19" spans="5:13" s="2" customFormat="1" ht="12.75">
      <c r="E19" s="7"/>
      <c r="F19" s="7"/>
      <c r="G19" s="7"/>
      <c r="H19" s="7"/>
      <c r="I19" s="7"/>
      <c r="J19" s="7"/>
      <c r="K19" s="7"/>
      <c r="L19" s="7"/>
      <c r="M19" s="7"/>
    </row>
    <row r="20" spans="1:6" ht="12.75">
      <c r="A20" s="12" t="s">
        <v>972</v>
      </c>
      <c r="B20" s="12"/>
      <c r="C20" s="12"/>
      <c r="D20" s="13"/>
      <c r="E20" s="12"/>
      <c r="F20" s="12"/>
    </row>
    <row r="21" spans="1:6" ht="12.75">
      <c r="A21" s="12" t="s">
        <v>422</v>
      </c>
      <c r="B21" s="12"/>
      <c r="C21" s="12"/>
      <c r="D21" s="13"/>
      <c r="E21" s="15"/>
      <c r="F21" s="12"/>
    </row>
    <row r="22" spans="1:6" ht="12.75">
      <c r="A22" s="12"/>
      <c r="B22" s="12"/>
      <c r="C22" s="12"/>
      <c r="D22" s="13"/>
      <c r="E22" s="15"/>
      <c r="F22" s="12"/>
    </row>
    <row r="23" spans="1:6" ht="12.75">
      <c r="A23" t="s">
        <v>846</v>
      </c>
      <c r="B23" s="12"/>
      <c r="C23" s="12"/>
      <c r="D23" s="13"/>
      <c r="E23" s="15"/>
      <c r="F23" s="12"/>
    </row>
    <row r="24" spans="1:6" ht="12.75">
      <c r="A24" s="12"/>
      <c r="B24" s="12"/>
      <c r="C24" s="12"/>
      <c r="D24" s="13"/>
      <c r="E24" s="15"/>
      <c r="F24" s="12"/>
    </row>
    <row r="25" ht="12.75">
      <c r="A25" s="1" t="s">
        <v>1015</v>
      </c>
    </row>
    <row r="26" spans="1:4" ht="12.75">
      <c r="A26" s="1" t="s">
        <v>472</v>
      </c>
      <c r="C26" s="165"/>
      <c r="D26" s="165"/>
    </row>
    <row r="27" spans="1:5" ht="12.75">
      <c r="A27" s="6"/>
      <c r="B27" s="5"/>
      <c r="C27" s="6"/>
      <c r="D27" s="6"/>
      <c r="E27" s="12"/>
    </row>
    <row r="28" spans="1:13" ht="12.75">
      <c r="A28" s="3" t="s">
        <v>0</v>
      </c>
      <c r="B28" s="3" t="s">
        <v>1</v>
      </c>
      <c r="C28" s="71" t="s">
        <v>1040</v>
      </c>
      <c r="D28" s="6"/>
      <c r="M28"/>
    </row>
    <row r="29" spans="1:13" ht="12.75">
      <c r="A29" s="57" t="s">
        <v>1022</v>
      </c>
      <c r="B29" s="57" t="s">
        <v>1035</v>
      </c>
      <c r="C29" s="55">
        <v>4.66</v>
      </c>
      <c r="D29" s="5"/>
      <c r="E29" s="7"/>
      <c r="M29"/>
    </row>
    <row r="30" spans="1:13" ht="12.75">
      <c r="A30" s="57" t="s">
        <v>1023</v>
      </c>
      <c r="B30" s="57" t="s">
        <v>1036</v>
      </c>
      <c r="C30" s="55">
        <v>4.66</v>
      </c>
      <c r="D30" s="8"/>
      <c r="E30" s="8"/>
      <c r="M30"/>
    </row>
    <row r="31" spans="1:5" s="5" customFormat="1" ht="12.75">
      <c r="A31" s="57" t="s">
        <v>1024</v>
      </c>
      <c r="B31" s="57" t="s">
        <v>1037</v>
      </c>
      <c r="C31" s="55">
        <v>4.66</v>
      </c>
      <c r="D31" s="8"/>
      <c r="E31" s="8"/>
    </row>
    <row r="32" spans="1:5" s="5" customFormat="1" ht="12.75">
      <c r="A32" s="57" t="s">
        <v>1025</v>
      </c>
      <c r="B32" s="57" t="s">
        <v>1038</v>
      </c>
      <c r="C32" s="55">
        <v>4.66</v>
      </c>
      <c r="D32" s="8"/>
      <c r="E32" s="8"/>
    </row>
    <row r="33" spans="1:5" s="5" customFormat="1" ht="12.75">
      <c r="A33" s="57" t="s">
        <v>1026</v>
      </c>
      <c r="B33" s="57" t="s">
        <v>1039</v>
      </c>
      <c r="C33" s="55">
        <v>4.66</v>
      </c>
      <c r="D33" s="8"/>
      <c r="E33" s="8"/>
    </row>
    <row r="34" spans="1:6" s="5" customFormat="1" ht="12.75">
      <c r="A34" s="60"/>
      <c r="B34" s="60"/>
      <c r="C34" s="84"/>
      <c r="D34" s="84"/>
      <c r="E34" s="8"/>
      <c r="F34" s="8"/>
    </row>
    <row r="35" spans="1:4" s="5" customFormat="1" ht="12.75">
      <c r="A35" s="60" t="s">
        <v>1041</v>
      </c>
      <c r="B35"/>
      <c r="C35"/>
      <c r="D35"/>
    </row>
    <row r="37" spans="1:4" s="5" customFormat="1" ht="12.75">
      <c r="A37" s="12" t="s">
        <v>1042</v>
      </c>
      <c r="B37"/>
      <c r="C37"/>
      <c r="D37"/>
    </row>
    <row r="38" spans="1:6" s="5" customFormat="1" ht="12.75">
      <c r="A38" s="19"/>
      <c r="B38" s="40"/>
      <c r="C38" s="40"/>
      <c r="D38" s="40"/>
      <c r="E38" s="40"/>
      <c r="F38" s="40"/>
    </row>
    <row r="39" s="5" customFormat="1" ht="12.75">
      <c r="A39" s="7"/>
    </row>
    <row r="40" spans="1:6" s="5" customFormat="1" ht="12.75">
      <c r="A40" s="12" t="s">
        <v>972</v>
      </c>
      <c r="B40" s="12"/>
      <c r="C40" s="12"/>
      <c r="D40" s="13"/>
      <c r="E40" s="12"/>
      <c r="F40" s="12"/>
    </row>
    <row r="41" spans="1:6" s="5" customFormat="1" ht="12.75">
      <c r="A41" s="12" t="s">
        <v>422</v>
      </c>
      <c r="B41" s="12"/>
      <c r="C41" s="12"/>
      <c r="D41" s="13"/>
      <c r="E41" s="15"/>
      <c r="F41" s="12"/>
    </row>
    <row r="43" spans="1:6" s="5" customFormat="1" ht="12.75">
      <c r="A43" s="6" t="s">
        <v>2</v>
      </c>
      <c r="B43" s="2"/>
      <c r="C43" s="2"/>
      <c r="D43" s="2"/>
      <c r="E43" s="7"/>
      <c r="F43" s="7"/>
    </row>
    <row r="45" spans="1:4" s="5" customFormat="1" ht="12.75">
      <c r="A45" t="s">
        <v>1043</v>
      </c>
      <c r="B45"/>
      <c r="C45"/>
      <c r="D45"/>
    </row>
  </sheetData>
  <sheetProtection/>
  <mergeCells count="2">
    <mergeCell ref="C5:D5"/>
    <mergeCell ref="C26:D26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54"/>
  <sheetViews>
    <sheetView showGridLines="0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10.00390625" style="0" customWidth="1"/>
    <col min="2" max="2" width="22.140625" style="0" customWidth="1"/>
    <col min="3" max="3" width="8.8515625" style="0" customWidth="1"/>
    <col min="4" max="4" width="8.57421875" style="0" customWidth="1"/>
    <col min="5" max="5" width="13.7109375" style="5" customWidth="1"/>
    <col min="6" max="6" width="11.7109375" style="5" customWidth="1"/>
    <col min="7" max="7" width="8.28125" style="5" customWidth="1"/>
    <col min="8" max="8" width="8.57421875" style="5" customWidth="1"/>
    <col min="9" max="14" width="9.140625" style="5" customWidth="1"/>
  </cols>
  <sheetData>
    <row r="1" ht="12.75"/>
    <row r="2" ht="12.75"/>
    <row r="3" ht="12.75"/>
    <row r="5" ht="12.75">
      <c r="A5" s="1" t="s">
        <v>337</v>
      </c>
    </row>
    <row r="6" spans="1:4" ht="12.75">
      <c r="A6" s="1" t="s">
        <v>472</v>
      </c>
      <c r="C6" s="165" t="s">
        <v>5</v>
      </c>
      <c r="D6" s="165"/>
    </row>
    <row r="7" spans="1:4" ht="12.75">
      <c r="A7" s="1"/>
      <c r="C7" s="83"/>
      <c r="D7" s="83"/>
    </row>
    <row r="8" spans="1:4" ht="12.75">
      <c r="A8" s="3" t="s">
        <v>0</v>
      </c>
      <c r="B8" s="3" t="s">
        <v>1</v>
      </c>
      <c r="C8" s="3" t="s">
        <v>4</v>
      </c>
      <c r="D8" s="3" t="s">
        <v>3</v>
      </c>
    </row>
    <row r="9" spans="1:4" ht="12.75">
      <c r="A9" s="4" t="s">
        <v>509</v>
      </c>
      <c r="B9" s="34" t="s">
        <v>392</v>
      </c>
      <c r="C9" s="55">
        <f>D9/0.98</f>
        <v>6.744897959183674</v>
      </c>
      <c r="D9" s="55">
        <v>6.61</v>
      </c>
    </row>
    <row r="10" spans="1:4" ht="12.75">
      <c r="A10" s="4" t="s">
        <v>510</v>
      </c>
      <c r="B10" s="34" t="s">
        <v>393</v>
      </c>
      <c r="C10" s="55">
        <f aca="true" t="shared" si="0" ref="C10:C16">D10/0.98</f>
        <v>6.744897959183674</v>
      </c>
      <c r="D10" s="55">
        <v>6.61</v>
      </c>
    </row>
    <row r="11" spans="1:4" ht="12.75">
      <c r="A11" s="4" t="s">
        <v>511</v>
      </c>
      <c r="B11" s="34" t="s">
        <v>394</v>
      </c>
      <c r="C11" s="55">
        <f t="shared" si="0"/>
        <v>6.744897959183674</v>
      </c>
      <c r="D11" s="55">
        <v>6.61</v>
      </c>
    </row>
    <row r="12" spans="1:4" ht="12.75">
      <c r="A12" s="4" t="s">
        <v>512</v>
      </c>
      <c r="B12" s="34" t="s">
        <v>395</v>
      </c>
      <c r="C12" s="55">
        <f t="shared" si="0"/>
        <v>6.744897959183674</v>
      </c>
      <c r="D12" s="55">
        <v>6.61</v>
      </c>
    </row>
    <row r="13" spans="1:4" ht="12.75">
      <c r="A13" s="4" t="s">
        <v>513</v>
      </c>
      <c r="B13" s="34" t="s">
        <v>396</v>
      </c>
      <c r="C13" s="55">
        <f t="shared" si="0"/>
        <v>6.744897959183674</v>
      </c>
      <c r="D13" s="55">
        <v>6.61</v>
      </c>
    </row>
    <row r="14" spans="1:4" ht="12.75">
      <c r="A14" s="4" t="s">
        <v>514</v>
      </c>
      <c r="B14" s="34" t="s">
        <v>397</v>
      </c>
      <c r="C14" s="55">
        <f t="shared" si="0"/>
        <v>6.744897959183674</v>
      </c>
      <c r="D14" s="55">
        <v>6.61</v>
      </c>
    </row>
    <row r="15" spans="1:4" ht="12.75">
      <c r="A15" s="4" t="s">
        <v>515</v>
      </c>
      <c r="B15" s="34" t="s">
        <v>398</v>
      </c>
      <c r="C15" s="55">
        <f t="shared" si="0"/>
        <v>6.744897959183674</v>
      </c>
      <c r="D15" s="55">
        <v>6.61</v>
      </c>
    </row>
    <row r="16" spans="1:4" ht="12.75">
      <c r="A16" s="4" t="s">
        <v>516</v>
      </c>
      <c r="B16" s="34" t="s">
        <v>399</v>
      </c>
      <c r="C16" s="55">
        <f t="shared" si="0"/>
        <v>6.744897959183674</v>
      </c>
      <c r="D16" s="55">
        <v>6.61</v>
      </c>
    </row>
    <row r="17" spans="1:4" ht="12.75">
      <c r="A17" s="7"/>
      <c r="B17" s="38"/>
      <c r="C17" s="84"/>
      <c r="D17" s="84"/>
    </row>
    <row r="18" spans="1:2" ht="12.75">
      <c r="A18" s="6" t="s">
        <v>400</v>
      </c>
      <c r="B18" s="2"/>
    </row>
    <row r="19" spans="1:7" ht="12.75">
      <c r="A19" s="4" t="s">
        <v>517</v>
      </c>
      <c r="B19" s="34" t="s">
        <v>338</v>
      </c>
      <c r="C19" s="55">
        <f>D19/0.98</f>
        <v>6.938775510204081</v>
      </c>
      <c r="D19" s="55">
        <v>6.8</v>
      </c>
      <c r="E19" s="76"/>
      <c r="G19" s="7"/>
    </row>
    <row r="20" spans="1:7" ht="12.75">
      <c r="A20" s="4" t="s">
        <v>518</v>
      </c>
      <c r="B20" s="34" t="s">
        <v>339</v>
      </c>
      <c r="C20" s="55">
        <f>D20/0.98</f>
        <v>6.938775510204081</v>
      </c>
      <c r="D20" s="55">
        <v>6.8</v>
      </c>
      <c r="E20" s="77"/>
      <c r="F20" s="8"/>
      <c r="G20" s="8"/>
    </row>
    <row r="21" spans="1:7" ht="12.75">
      <c r="A21" s="4" t="s">
        <v>519</v>
      </c>
      <c r="B21" s="34" t="s">
        <v>340</v>
      </c>
      <c r="C21" s="55">
        <f>D21/0.98</f>
        <v>6.938775510204081</v>
      </c>
      <c r="D21" s="55">
        <v>6.8</v>
      </c>
      <c r="E21" s="77"/>
      <c r="F21" s="8"/>
      <c r="G21" s="8"/>
    </row>
    <row r="22" spans="1:9" ht="12.75">
      <c r="A22" s="4" t="s">
        <v>520</v>
      </c>
      <c r="B22" s="34" t="s">
        <v>362</v>
      </c>
      <c r="C22" s="55">
        <f>D22/0.98</f>
        <v>6.938775510204081</v>
      </c>
      <c r="D22" s="55">
        <v>6.8</v>
      </c>
      <c r="E22" s="75"/>
      <c r="F22" s="6"/>
      <c r="G22" s="6"/>
      <c r="H22" s="6"/>
      <c r="I22" s="6"/>
    </row>
    <row r="23" spans="1:9" ht="12.75">
      <c r="A23" s="12"/>
      <c r="B23" s="12"/>
      <c r="C23" s="17"/>
      <c r="D23" s="17"/>
      <c r="E23" s="6"/>
      <c r="F23" s="6"/>
      <c r="G23" s="6"/>
      <c r="H23" s="6"/>
      <c r="I23" s="6"/>
    </row>
    <row r="24" spans="1:9" ht="12.75">
      <c r="A24" s="6" t="s">
        <v>341</v>
      </c>
      <c r="B24" s="6"/>
      <c r="C24" s="6"/>
      <c r="D24" s="7"/>
      <c r="E24" s="6"/>
      <c r="F24" s="6"/>
      <c r="G24" s="6"/>
      <c r="H24" s="6"/>
      <c r="I24" s="6"/>
    </row>
    <row r="25" spans="1:9" ht="12.75">
      <c r="A25" s="4" t="s">
        <v>521</v>
      </c>
      <c r="B25" s="34" t="s">
        <v>342</v>
      </c>
      <c r="C25" s="55">
        <f aca="true" t="shared" si="1" ref="C25:C30">D25/0.98</f>
        <v>10.438775510204083</v>
      </c>
      <c r="D25" s="55">
        <v>10.23</v>
      </c>
      <c r="E25" s="75"/>
      <c r="F25" s="6"/>
      <c r="G25" s="6"/>
      <c r="H25" s="6"/>
      <c r="I25" s="6"/>
    </row>
    <row r="26" spans="1:9" ht="12.75">
      <c r="A26" s="4" t="s">
        <v>522</v>
      </c>
      <c r="B26" s="34" t="s">
        <v>343</v>
      </c>
      <c r="C26" s="55">
        <f t="shared" si="1"/>
        <v>10.438775510204083</v>
      </c>
      <c r="D26" s="55">
        <v>10.23</v>
      </c>
      <c r="E26" s="75"/>
      <c r="F26" s="6"/>
      <c r="G26" s="6"/>
      <c r="H26" s="6"/>
      <c r="I26" s="6"/>
    </row>
    <row r="27" spans="1:9" ht="12.75">
      <c r="A27" s="4" t="s">
        <v>523</v>
      </c>
      <c r="B27" s="34" t="s">
        <v>344</v>
      </c>
      <c r="C27" s="55">
        <f t="shared" si="1"/>
        <v>10.438775510204083</v>
      </c>
      <c r="D27" s="55">
        <v>10.23</v>
      </c>
      <c r="E27" s="75"/>
      <c r="F27" s="6"/>
      <c r="G27" s="6"/>
      <c r="H27" s="6"/>
      <c r="I27" s="6"/>
    </row>
    <row r="28" spans="1:9" ht="12.75">
      <c r="A28" s="4" t="s">
        <v>524</v>
      </c>
      <c r="B28" s="34" t="s">
        <v>345</v>
      </c>
      <c r="C28" s="55">
        <f t="shared" si="1"/>
        <v>11.948979591836736</v>
      </c>
      <c r="D28" s="55">
        <v>11.71</v>
      </c>
      <c r="E28" s="75"/>
      <c r="F28" s="6"/>
      <c r="G28" s="6"/>
      <c r="H28" s="6"/>
      <c r="I28" s="6"/>
    </row>
    <row r="29" spans="1:9" ht="12.75">
      <c r="A29" s="4" t="s">
        <v>525</v>
      </c>
      <c r="B29" s="34" t="s">
        <v>346</v>
      </c>
      <c r="C29" s="55">
        <f t="shared" si="1"/>
        <v>11.26530612244898</v>
      </c>
      <c r="D29" s="55">
        <v>11.04</v>
      </c>
      <c r="E29" s="75"/>
      <c r="F29" s="6"/>
      <c r="G29" s="6"/>
      <c r="H29" s="6"/>
      <c r="I29" s="6"/>
    </row>
    <row r="30" spans="1:9" ht="12.75">
      <c r="A30" s="4" t="s">
        <v>526</v>
      </c>
      <c r="B30" s="34" t="s">
        <v>347</v>
      </c>
      <c r="C30" s="55">
        <f t="shared" si="1"/>
        <v>15.275510204081634</v>
      </c>
      <c r="D30" s="55">
        <v>14.97</v>
      </c>
      <c r="E30" s="75"/>
      <c r="F30" s="6"/>
      <c r="G30" s="6"/>
      <c r="H30" s="6"/>
      <c r="I30" s="6"/>
    </row>
    <row r="31" spans="2:9" ht="12.75">
      <c r="B31" s="7"/>
      <c r="C31" s="9"/>
      <c r="D31" s="9"/>
      <c r="E31" s="6"/>
      <c r="F31" s="6"/>
      <c r="G31" s="6"/>
      <c r="H31" s="6"/>
      <c r="I31" s="6"/>
    </row>
    <row r="32" spans="1:9" ht="12.75">
      <c r="A32" s="6" t="s">
        <v>348</v>
      </c>
      <c r="B32" s="6"/>
      <c r="C32" s="6"/>
      <c r="D32" s="7"/>
      <c r="E32" s="6"/>
      <c r="F32" s="6"/>
      <c r="G32" s="6"/>
      <c r="H32" s="6"/>
      <c r="I32" s="6"/>
    </row>
    <row r="33" spans="1:9" ht="12.75">
      <c r="A33" s="4" t="s">
        <v>527</v>
      </c>
      <c r="B33" s="34" t="s">
        <v>349</v>
      </c>
      <c r="C33" s="55">
        <f>D33/0.98</f>
        <v>11.377551020408164</v>
      </c>
      <c r="D33" s="55">
        <v>11.15</v>
      </c>
      <c r="E33" s="75"/>
      <c r="F33" s="6"/>
      <c r="G33" s="6"/>
      <c r="H33" s="6"/>
      <c r="I33" s="6"/>
    </row>
    <row r="35" spans="1:14" s="2" customFormat="1" ht="12.75">
      <c r="A35" s="26" t="s">
        <v>350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2" customFormat="1" ht="12.75">
      <c r="A36" s="26" t="s">
        <v>351</v>
      </c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2" customFormat="1" ht="12.75">
      <c r="A37" s="12" t="s">
        <v>793</v>
      </c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2" customFormat="1" ht="12.75">
      <c r="A38" s="12" t="s">
        <v>771</v>
      </c>
      <c r="E38" s="7"/>
      <c r="F38" s="7"/>
      <c r="G38" s="7"/>
      <c r="H38" s="7"/>
      <c r="I38" s="7"/>
      <c r="J38" s="7"/>
      <c r="K38" s="7"/>
      <c r="L38" s="7"/>
      <c r="M38" s="7"/>
      <c r="N38" s="7"/>
    </row>
    <row r="39" ht="12.75">
      <c r="A39" s="12" t="s">
        <v>422</v>
      </c>
    </row>
    <row r="40" spans="1:14" s="2" customFormat="1" ht="12.75">
      <c r="A40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7" s="2" customFormat="1" ht="12.75">
      <c r="A41" s="7"/>
      <c r="B41" s="7"/>
      <c r="C41" s="7"/>
      <c r="D41" s="7"/>
      <c r="E41" s="7"/>
      <c r="F41" s="7"/>
      <c r="G41" s="7"/>
    </row>
    <row r="42" s="5" customFormat="1" ht="6.75" customHeight="1"/>
    <row r="43" spans="1:14" s="2" customFormat="1" ht="12.75">
      <c r="A43" s="6" t="s">
        <v>2</v>
      </c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2" customFormat="1" ht="12.75">
      <c r="A44"/>
      <c r="B44" s="12"/>
      <c r="C44" s="12"/>
      <c r="D44" s="13"/>
      <c r="E44" s="12"/>
      <c r="F44" s="12"/>
      <c r="G44" s="12"/>
      <c r="H44" s="7"/>
      <c r="I44" s="7"/>
      <c r="J44" s="7"/>
      <c r="K44" s="7"/>
      <c r="L44" s="7"/>
      <c r="M44" s="7"/>
      <c r="N44" s="7"/>
    </row>
    <row r="45" spans="1:14" s="2" customFormat="1" ht="12.75">
      <c r="A45" t="s">
        <v>846</v>
      </c>
      <c r="B45" s="12"/>
      <c r="C45" s="12"/>
      <c r="D45" s="13"/>
      <c r="E45" s="13"/>
      <c r="F45" s="15"/>
      <c r="G45" s="12"/>
      <c r="H45" s="7"/>
      <c r="I45" s="7"/>
      <c r="J45" s="7"/>
      <c r="K45" s="7"/>
      <c r="L45" s="7"/>
      <c r="M45" s="7"/>
      <c r="N45" s="7"/>
    </row>
    <row r="46" spans="1:7" s="2" customFormat="1" ht="12.75">
      <c r="A46" s="7"/>
      <c r="B46" s="7"/>
      <c r="C46" s="7"/>
      <c r="D46" s="7"/>
      <c r="E46" s="7"/>
      <c r="F46" s="7"/>
      <c r="G46" s="7"/>
    </row>
    <row r="47" spans="1:7" s="2" customFormat="1" ht="12.75">
      <c r="A47" s="7"/>
      <c r="B47" s="7"/>
      <c r="C47" s="7"/>
      <c r="D47" s="7"/>
      <c r="E47" s="7"/>
      <c r="F47" s="7"/>
      <c r="G47" s="7"/>
    </row>
    <row r="48" spans="1:14" ht="12.75">
      <c r="A48" s="5"/>
      <c r="B48" s="5"/>
      <c r="C48" s="5"/>
      <c r="D48" s="5"/>
      <c r="H48"/>
      <c r="I48"/>
      <c r="J48"/>
      <c r="K48"/>
      <c r="L48"/>
      <c r="M48"/>
      <c r="N48"/>
    </row>
    <row r="49" spans="1:14" ht="12.75">
      <c r="A49" s="5"/>
      <c r="B49" s="5"/>
      <c r="C49" s="5"/>
      <c r="D49" s="5"/>
      <c r="H49"/>
      <c r="I49"/>
      <c r="J49"/>
      <c r="K49"/>
      <c r="L49"/>
      <c r="M49"/>
      <c r="N49"/>
    </row>
    <row r="50" spans="1:14" ht="12.75">
      <c r="A50" s="5"/>
      <c r="B50" s="5"/>
      <c r="C50" s="5"/>
      <c r="D50" s="5"/>
      <c r="H50"/>
      <c r="I50"/>
      <c r="J50"/>
      <c r="K50"/>
      <c r="L50"/>
      <c r="M50"/>
      <c r="N50"/>
    </row>
    <row r="51" spans="1:14" ht="12.75">
      <c r="A51" s="5"/>
      <c r="B51" s="5"/>
      <c r="C51" s="5"/>
      <c r="D51" s="5"/>
      <c r="H51"/>
      <c r="I51"/>
      <c r="J51"/>
      <c r="K51"/>
      <c r="L51"/>
      <c r="M51"/>
      <c r="N51"/>
    </row>
    <row r="52" spans="1:14" ht="12.75">
      <c r="A52" s="5"/>
      <c r="B52" s="5"/>
      <c r="C52" s="5"/>
      <c r="D52" s="5"/>
      <c r="H52"/>
      <c r="I52"/>
      <c r="J52"/>
      <c r="K52"/>
      <c r="L52"/>
      <c r="M52"/>
      <c r="N52"/>
    </row>
    <row r="53" spans="1:14" ht="12.75">
      <c r="A53" s="5"/>
      <c r="B53" s="5"/>
      <c r="C53" s="5"/>
      <c r="D53" s="5"/>
      <c r="H53"/>
      <c r="I53"/>
      <c r="J53"/>
      <c r="K53"/>
      <c r="L53"/>
      <c r="M53"/>
      <c r="N53"/>
    </row>
    <row r="54" spans="1:14" ht="12.75">
      <c r="A54" s="5"/>
      <c r="B54" s="5"/>
      <c r="C54" s="5"/>
      <c r="D54" s="5"/>
      <c r="H54"/>
      <c r="I54"/>
      <c r="J54"/>
      <c r="K54"/>
      <c r="L54"/>
      <c r="M54"/>
      <c r="N54"/>
    </row>
  </sheetData>
  <sheetProtection/>
  <mergeCells count="1">
    <mergeCell ref="C6:D6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N42"/>
  <sheetViews>
    <sheetView showGridLines="0"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10.00390625" style="0" customWidth="1"/>
    <col min="2" max="2" width="22.140625" style="0" customWidth="1"/>
    <col min="3" max="3" width="10.00390625" style="0" customWidth="1"/>
    <col min="4" max="4" width="8.57421875" style="0" customWidth="1"/>
    <col min="5" max="5" width="13.7109375" style="5" customWidth="1"/>
    <col min="6" max="6" width="11.7109375" style="5" customWidth="1"/>
    <col min="7" max="7" width="8.28125" style="5" customWidth="1"/>
    <col min="8" max="8" width="8.57421875" style="5" customWidth="1"/>
    <col min="9" max="14" width="9.140625" style="5" customWidth="1"/>
  </cols>
  <sheetData>
    <row r="1" ht="12.75"/>
    <row r="2" ht="12.75"/>
    <row r="3" ht="12.75"/>
    <row r="5" ht="12.75">
      <c r="A5" s="1" t="s">
        <v>337</v>
      </c>
    </row>
    <row r="6" spans="1:4" ht="12.75">
      <c r="A6" s="1" t="s">
        <v>472</v>
      </c>
      <c r="C6" s="165" t="s">
        <v>5</v>
      </c>
      <c r="D6" s="165"/>
    </row>
    <row r="7" spans="1:4" ht="12.75">
      <c r="A7" s="1"/>
      <c r="C7" s="83"/>
      <c r="D7" s="83"/>
    </row>
    <row r="8" spans="1:4" s="5" customFormat="1" ht="12.75">
      <c r="A8" s="6" t="s">
        <v>895</v>
      </c>
      <c r="B8" s="6"/>
      <c r="C8" s="6"/>
      <c r="D8" s="7"/>
    </row>
    <row r="9" spans="1:4" s="5" customFormat="1" ht="12.75">
      <c r="A9" s="6"/>
      <c r="B9" s="6"/>
      <c r="C9" s="6"/>
      <c r="D9" s="7"/>
    </row>
    <row r="10" spans="1:4" s="5" customFormat="1" ht="12.75">
      <c r="A10" s="6" t="s">
        <v>905</v>
      </c>
      <c r="B10" s="6"/>
      <c r="C10" s="6"/>
      <c r="D10" s="7"/>
    </row>
    <row r="11" spans="1:4" s="5" customFormat="1" ht="12.75">
      <c r="A11" s="3" t="s">
        <v>0</v>
      </c>
      <c r="B11" s="3" t="s">
        <v>1</v>
      </c>
      <c r="C11" s="3" t="s">
        <v>4</v>
      </c>
      <c r="D11" s="3" t="s">
        <v>3</v>
      </c>
    </row>
    <row r="12" spans="1:9" s="5" customFormat="1" ht="12.75">
      <c r="A12" s="4" t="s">
        <v>899</v>
      </c>
      <c r="B12" s="34" t="s">
        <v>902</v>
      </c>
      <c r="C12" s="55">
        <f>D12/0.97</f>
        <v>8.835051546391753</v>
      </c>
      <c r="D12" s="55">
        <v>8.57</v>
      </c>
      <c r="E12" s="12"/>
      <c r="F12" s="12"/>
      <c r="G12" s="12"/>
      <c r="H12" s="6"/>
      <c r="I12" s="6"/>
    </row>
    <row r="13" spans="1:9" s="5" customFormat="1" ht="12.75">
      <c r="A13" s="4" t="s">
        <v>900</v>
      </c>
      <c r="B13" s="34" t="s">
        <v>903</v>
      </c>
      <c r="C13" s="55">
        <f>D13/0.97</f>
        <v>8.835051546391753</v>
      </c>
      <c r="D13" s="55">
        <v>8.57</v>
      </c>
      <c r="E13" s="13"/>
      <c r="F13" s="15"/>
      <c r="G13" s="12"/>
      <c r="H13" s="6"/>
      <c r="I13" s="6"/>
    </row>
    <row r="14" spans="1:9" s="5" customFormat="1" ht="12.75">
      <c r="A14" s="4" t="s">
        <v>901</v>
      </c>
      <c r="B14" s="34" t="s">
        <v>904</v>
      </c>
      <c r="C14" s="55">
        <f>D14/0.97</f>
        <v>8.835051546391753</v>
      </c>
      <c r="D14" s="55">
        <v>8.57</v>
      </c>
      <c r="E14" s="13"/>
      <c r="F14" s="15"/>
      <c r="G14" s="12"/>
      <c r="H14" s="6"/>
      <c r="I14" s="6"/>
    </row>
    <row r="15" spans="1:9" s="5" customFormat="1" ht="12.75">
      <c r="A15" s="7"/>
      <c r="B15" s="38"/>
      <c r="C15" s="84"/>
      <c r="D15" s="84"/>
      <c r="E15" s="13"/>
      <c r="F15" s="15"/>
      <c r="G15" s="12"/>
      <c r="H15" s="6"/>
      <c r="I15" s="6"/>
    </row>
    <row r="16" spans="1:9" s="5" customFormat="1" ht="12.75">
      <c r="A16" s="6" t="s">
        <v>906</v>
      </c>
      <c r="B16" s="6"/>
      <c r="C16" s="6"/>
      <c r="D16" s="7"/>
      <c r="E16" s="13"/>
      <c r="F16" s="15"/>
      <c r="G16" s="12"/>
      <c r="H16" s="6"/>
      <c r="I16" s="6"/>
    </row>
    <row r="17" spans="1:9" s="5" customFormat="1" ht="12.75">
      <c r="A17" s="4" t="s">
        <v>907</v>
      </c>
      <c r="B17" s="34" t="s">
        <v>908</v>
      </c>
      <c r="C17" s="55">
        <f>D17/0.97</f>
        <v>8.835051546391753</v>
      </c>
      <c r="D17" s="55">
        <v>8.57</v>
      </c>
      <c r="E17" s="13"/>
      <c r="F17" s="15"/>
      <c r="G17" s="12"/>
      <c r="H17" s="6"/>
      <c r="I17" s="6"/>
    </row>
    <row r="18" spans="8:9" ht="12.75">
      <c r="H18" s="6"/>
      <c r="I18" s="6"/>
    </row>
    <row r="19" spans="1:9" ht="12.75">
      <c r="A19" s="26" t="s">
        <v>896</v>
      </c>
      <c r="B19" s="2"/>
      <c r="C19" s="2"/>
      <c r="D19" s="2"/>
      <c r="E19" s="7"/>
      <c r="F19" s="7"/>
      <c r="H19" s="6"/>
      <c r="I19" s="6"/>
    </row>
    <row r="20" spans="1:9" ht="12.75">
      <c r="A20" s="26" t="s">
        <v>897</v>
      </c>
      <c r="B20" s="2"/>
      <c r="C20" s="2"/>
      <c r="D20" s="2"/>
      <c r="E20" s="7"/>
      <c r="F20" s="7"/>
      <c r="H20" s="6"/>
      <c r="I20" s="6"/>
    </row>
    <row r="21" spans="1:9" ht="12.75">
      <c r="A21" s="12" t="s">
        <v>898</v>
      </c>
      <c r="B21" s="2"/>
      <c r="C21" s="2"/>
      <c r="D21" s="2"/>
      <c r="E21" s="7"/>
      <c r="F21" s="7"/>
      <c r="H21" s="6"/>
      <c r="I21" s="6"/>
    </row>
    <row r="22" spans="1:9" ht="12.75">
      <c r="A22" s="12" t="s">
        <v>422</v>
      </c>
      <c r="H22" s="6"/>
      <c r="I22" s="6"/>
    </row>
    <row r="23" spans="8:9" ht="12.75">
      <c r="H23" s="6"/>
      <c r="I23" s="6"/>
    </row>
    <row r="24" spans="8:9" ht="12.75">
      <c r="H24" s="6"/>
      <c r="I24" s="6"/>
    </row>
    <row r="25" spans="1:14" s="2" customFormat="1" ht="12.75">
      <c r="A25" s="6" t="s">
        <v>2</v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2" customFormat="1" ht="12.75">
      <c r="A26"/>
      <c r="B26" s="12"/>
      <c r="C26" s="12"/>
      <c r="D26" s="13"/>
      <c r="E26" s="12"/>
      <c r="F26" s="12"/>
      <c r="G26" s="12"/>
      <c r="H26" s="7"/>
      <c r="I26" s="7"/>
      <c r="J26" s="7"/>
      <c r="K26" s="7"/>
      <c r="L26" s="7"/>
      <c r="M26" s="7"/>
      <c r="N26" s="7"/>
    </row>
    <row r="27" spans="1:14" s="2" customFormat="1" ht="12.75">
      <c r="A27" t="s">
        <v>846</v>
      </c>
      <c r="B27" s="12"/>
      <c r="C27" s="12"/>
      <c r="D27" s="13"/>
      <c r="E27" s="13"/>
      <c r="F27" s="15"/>
      <c r="G27" s="12"/>
      <c r="H27" s="7"/>
      <c r="I27" s="7"/>
      <c r="J27" s="7"/>
      <c r="K27" s="7"/>
      <c r="L27" s="7"/>
      <c r="M27" s="7"/>
      <c r="N27" s="7"/>
    </row>
    <row r="28" spans="8:9" ht="12.75">
      <c r="H28" s="6"/>
      <c r="I28" s="6"/>
    </row>
    <row r="29" spans="8:9" ht="12.75">
      <c r="H29" s="6"/>
      <c r="I29" s="6"/>
    </row>
    <row r="31" spans="1:14" s="2" customFormat="1" ht="12.75">
      <c r="A31"/>
      <c r="B31"/>
      <c r="C31"/>
      <c r="D31"/>
      <c r="E31" s="5"/>
      <c r="F31" s="5"/>
      <c r="G31" s="5"/>
      <c r="H31" s="7"/>
      <c r="I31" s="7"/>
      <c r="J31" s="7"/>
      <c r="K31" s="7"/>
      <c r="L31" s="7"/>
      <c r="M31" s="7"/>
      <c r="N31" s="7"/>
    </row>
    <row r="32" spans="1:14" s="2" customFormat="1" ht="12.75">
      <c r="A32"/>
      <c r="B32"/>
      <c r="C32"/>
      <c r="D32"/>
      <c r="E32" s="5"/>
      <c r="F32" s="5"/>
      <c r="G32" s="5"/>
      <c r="H32" s="7"/>
      <c r="I32" s="7"/>
      <c r="J32" s="7"/>
      <c r="K32" s="7"/>
      <c r="L32" s="7"/>
      <c r="M32" s="7"/>
      <c r="N32" s="7"/>
    </row>
    <row r="33" spans="1:14" s="2" customFormat="1" ht="12.75">
      <c r="A33"/>
      <c r="B33"/>
      <c r="C33"/>
      <c r="D33"/>
      <c r="E33" s="5"/>
      <c r="F33" s="5"/>
      <c r="G33" s="5"/>
      <c r="H33" s="7"/>
      <c r="I33" s="7"/>
      <c r="J33" s="7"/>
      <c r="K33" s="7"/>
      <c r="L33" s="7"/>
      <c r="M33" s="7"/>
      <c r="N33" s="7"/>
    </row>
    <row r="35" spans="1:14" s="2" customFormat="1" ht="12.75">
      <c r="A35"/>
      <c r="B35"/>
      <c r="C35"/>
      <c r="D35"/>
      <c r="E35" s="5"/>
      <c r="F35" s="5"/>
      <c r="G35" s="5"/>
      <c r="H35" s="7"/>
      <c r="I35" s="7"/>
      <c r="J35" s="7"/>
      <c r="K35" s="7"/>
      <c r="L35" s="7"/>
      <c r="M35" s="7"/>
      <c r="N35" s="7"/>
    </row>
    <row r="36" spans="1:14" s="2" customFormat="1" ht="12.75">
      <c r="A36"/>
      <c r="B36"/>
      <c r="C36"/>
      <c r="D36"/>
      <c r="E36" s="5"/>
      <c r="F36" s="5"/>
      <c r="G36" s="5"/>
      <c r="H36" s="7"/>
      <c r="I36" s="7"/>
      <c r="J36" s="7"/>
      <c r="K36" s="7"/>
      <c r="L36" s="7"/>
      <c r="M36" s="7"/>
      <c r="N36" s="7"/>
    </row>
    <row r="37" spans="1:4" s="5" customFormat="1" ht="6.75" customHeight="1">
      <c r="A37"/>
      <c r="B37"/>
      <c r="C37"/>
      <c r="D37"/>
    </row>
    <row r="40" spans="1:14" s="2" customFormat="1" ht="12.75">
      <c r="A40"/>
      <c r="B40"/>
      <c r="C40"/>
      <c r="D40"/>
      <c r="E40" s="5"/>
      <c r="F40" s="5"/>
      <c r="G40" s="5"/>
      <c r="H40" s="7"/>
      <c r="I40" s="7"/>
      <c r="J40" s="7"/>
      <c r="K40" s="7"/>
      <c r="L40" s="7"/>
      <c r="M40" s="7"/>
      <c r="N40" s="7"/>
    </row>
    <row r="41" spans="1:14" s="2" customFormat="1" ht="12.75">
      <c r="A41"/>
      <c r="B41"/>
      <c r="C41"/>
      <c r="D41"/>
      <c r="E41" s="5"/>
      <c r="F41" s="5"/>
      <c r="G41" s="5"/>
      <c r="H41" s="7"/>
      <c r="I41" s="7"/>
      <c r="J41" s="7"/>
      <c r="K41" s="7"/>
      <c r="L41" s="7"/>
      <c r="M41" s="7"/>
      <c r="N41" s="7"/>
    </row>
    <row r="42" spans="1:14" s="2" customFormat="1" ht="12.75">
      <c r="A42"/>
      <c r="B42"/>
      <c r="C42"/>
      <c r="D42"/>
      <c r="E42" s="5"/>
      <c r="F42" s="5"/>
      <c r="G42" s="5"/>
      <c r="H42" s="7"/>
      <c r="I42" s="7"/>
      <c r="J42" s="7"/>
      <c r="K42" s="7"/>
      <c r="L42" s="7"/>
      <c r="M42" s="7"/>
      <c r="N42" s="7"/>
    </row>
  </sheetData>
  <sheetProtection/>
  <mergeCells count="1">
    <mergeCell ref="C6:D6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N48"/>
  <sheetViews>
    <sheetView showGridLines="0" zoomScaleSheetLayoutView="100" zoomScalePageLayoutView="0" workbookViewId="0" topLeftCell="A7">
      <selection activeCell="F31" sqref="F31"/>
    </sheetView>
  </sheetViews>
  <sheetFormatPr defaultColWidth="9.140625" defaultRowHeight="12.75"/>
  <cols>
    <col min="1" max="1" width="10.00390625" style="0" customWidth="1"/>
    <col min="2" max="2" width="22.140625" style="0" customWidth="1"/>
    <col min="3" max="3" width="8.8515625" style="0" customWidth="1"/>
    <col min="4" max="4" width="8.57421875" style="0" customWidth="1"/>
    <col min="5" max="5" width="13.7109375" style="5" customWidth="1"/>
    <col min="6" max="6" width="11.7109375" style="5" customWidth="1"/>
    <col min="7" max="7" width="8.28125" style="5" customWidth="1"/>
    <col min="8" max="8" width="8.57421875" style="5" customWidth="1"/>
    <col min="9" max="14" width="9.140625" style="5" customWidth="1"/>
  </cols>
  <sheetData>
    <row r="1" ht="12.75"/>
    <row r="2" ht="12.75"/>
    <row r="3" ht="12.75"/>
    <row r="5" ht="12.75">
      <c r="A5" s="1" t="s">
        <v>337</v>
      </c>
    </row>
    <row r="6" spans="1:4" ht="12.75">
      <c r="A6" s="1" t="s">
        <v>472</v>
      </c>
      <c r="C6" s="165" t="s">
        <v>5</v>
      </c>
      <c r="D6" s="165"/>
    </row>
    <row r="7" spans="1:4" ht="12.75">
      <c r="A7" s="1"/>
      <c r="C7" s="83"/>
      <c r="D7" s="83"/>
    </row>
    <row r="8" spans="1:4" ht="12.75">
      <c r="A8" s="6" t="s">
        <v>785</v>
      </c>
      <c r="B8" s="6"/>
      <c r="C8" s="6"/>
      <c r="D8" s="7"/>
    </row>
    <row r="9" spans="1:4" ht="12.75">
      <c r="A9" s="3" t="s">
        <v>0</v>
      </c>
      <c r="B9" s="3" t="s">
        <v>1</v>
      </c>
      <c r="C9" s="3" t="s">
        <v>4</v>
      </c>
      <c r="D9" s="3" t="s">
        <v>3</v>
      </c>
    </row>
    <row r="10" spans="1:7" ht="12.75">
      <c r="A10" s="4" t="s">
        <v>794</v>
      </c>
      <c r="B10" s="34" t="s">
        <v>800</v>
      </c>
      <c r="C10" s="55">
        <v>11.2</v>
      </c>
      <c r="D10" s="55">
        <v>11.2</v>
      </c>
      <c r="E10" s="12"/>
      <c r="F10" s="12"/>
      <c r="G10" s="12"/>
    </row>
    <row r="11" spans="1:7" ht="12.75">
      <c r="A11" s="4" t="s">
        <v>795</v>
      </c>
      <c r="B11" s="34" t="s">
        <v>796</v>
      </c>
      <c r="C11" s="55">
        <v>11.2</v>
      </c>
      <c r="D11" s="55">
        <v>11.2</v>
      </c>
      <c r="E11" s="12"/>
      <c r="F11" s="12"/>
      <c r="G11" s="12"/>
    </row>
    <row r="12" spans="1:7" ht="12.75">
      <c r="A12" s="4" t="s">
        <v>786</v>
      </c>
      <c r="B12" s="34" t="s">
        <v>439</v>
      </c>
      <c r="C12" s="55">
        <v>11.2</v>
      </c>
      <c r="D12" s="55">
        <v>11.2</v>
      </c>
      <c r="E12" s="13"/>
      <c r="F12" s="15"/>
      <c r="G12" s="12"/>
    </row>
    <row r="13" spans="1:7" ht="12.75">
      <c r="A13" s="4" t="s">
        <v>797</v>
      </c>
      <c r="B13" s="34" t="s">
        <v>801</v>
      </c>
      <c r="C13" s="55">
        <v>11.2</v>
      </c>
      <c r="D13" s="55">
        <v>11.2</v>
      </c>
      <c r="E13" s="13"/>
      <c r="F13" s="15"/>
      <c r="G13" s="12"/>
    </row>
    <row r="14" spans="1:7" ht="12.75">
      <c r="A14" s="4" t="s">
        <v>798</v>
      </c>
      <c r="B14" s="34" t="s">
        <v>799</v>
      </c>
      <c r="C14" s="55">
        <v>11.2</v>
      </c>
      <c r="D14" s="55">
        <v>11.2</v>
      </c>
      <c r="E14" s="13"/>
      <c r="F14" s="15"/>
      <c r="G14" s="12"/>
    </row>
    <row r="15" spans="1:4" ht="12.75">
      <c r="A15" s="4" t="s">
        <v>803</v>
      </c>
      <c r="B15" s="34" t="s">
        <v>802</v>
      </c>
      <c r="C15" s="55">
        <v>11.2</v>
      </c>
      <c r="D15" s="55">
        <v>11.2</v>
      </c>
    </row>
    <row r="16" spans="1:4" ht="12.75">
      <c r="A16" s="4" t="s">
        <v>804</v>
      </c>
      <c r="B16" s="34" t="s">
        <v>805</v>
      </c>
      <c r="C16" s="55">
        <v>11.2</v>
      </c>
      <c r="D16" s="55">
        <v>11.2</v>
      </c>
    </row>
    <row r="17" spans="1:4" ht="12.75">
      <c r="A17" s="4" t="s">
        <v>787</v>
      </c>
      <c r="B17" s="34" t="s">
        <v>788</v>
      </c>
      <c r="C17" s="55">
        <v>11.2</v>
      </c>
      <c r="D17" s="55">
        <v>11.2</v>
      </c>
    </row>
    <row r="18" spans="1:4" ht="12.75">
      <c r="A18" s="4" t="s">
        <v>869</v>
      </c>
      <c r="B18" s="34" t="s">
        <v>870</v>
      </c>
      <c r="C18" s="55">
        <v>11.2</v>
      </c>
      <c r="D18" s="55">
        <v>11.2</v>
      </c>
    </row>
    <row r="19" spans="1:4" ht="12.75">
      <c r="A19" s="4" t="s">
        <v>871</v>
      </c>
      <c r="B19" s="34" t="s">
        <v>872</v>
      </c>
      <c r="C19" s="55">
        <v>11.2</v>
      </c>
      <c r="D19" s="55">
        <v>11.2</v>
      </c>
    </row>
    <row r="20" spans="1:4" ht="12.75">
      <c r="A20" s="4" t="s">
        <v>874</v>
      </c>
      <c r="B20" s="34" t="s">
        <v>873</v>
      </c>
      <c r="C20" s="55">
        <v>11.2</v>
      </c>
      <c r="D20" s="55">
        <v>11.2</v>
      </c>
    </row>
    <row r="21" spans="1:4" ht="12.75">
      <c r="A21" s="4" t="s">
        <v>953</v>
      </c>
      <c r="B21" s="34" t="s">
        <v>954</v>
      </c>
      <c r="C21" s="55">
        <v>11.2</v>
      </c>
      <c r="D21" s="55">
        <v>11.2</v>
      </c>
    </row>
    <row r="22" spans="1:4" ht="12.75">
      <c r="A22" s="4" t="s">
        <v>955</v>
      </c>
      <c r="B22" s="34" t="s">
        <v>956</v>
      </c>
      <c r="C22" s="55">
        <v>11.2</v>
      </c>
      <c r="D22" s="55">
        <v>11.2</v>
      </c>
    </row>
    <row r="23" spans="1:4" ht="12.75">
      <c r="A23" s="4" t="s">
        <v>921</v>
      </c>
      <c r="B23" s="34" t="s">
        <v>924</v>
      </c>
      <c r="C23" s="55">
        <v>11.2</v>
      </c>
      <c r="D23" s="55">
        <v>11.2</v>
      </c>
    </row>
    <row r="24" spans="1:4" ht="12.75">
      <c r="A24" s="4" t="s">
        <v>922</v>
      </c>
      <c r="B24" s="34" t="s">
        <v>925</v>
      </c>
      <c r="C24" s="55">
        <v>11.2</v>
      </c>
      <c r="D24" s="55">
        <v>11.2</v>
      </c>
    </row>
    <row r="25" spans="1:4" ht="12.75">
      <c r="A25" s="4" t="s">
        <v>923</v>
      </c>
      <c r="B25" s="34" t="s">
        <v>926</v>
      </c>
      <c r="C25" s="55">
        <v>11.2</v>
      </c>
      <c r="D25" s="55">
        <v>11.2</v>
      </c>
    </row>
    <row r="26" spans="1:4" ht="12.75">
      <c r="A26" s="4" t="s">
        <v>951</v>
      </c>
      <c r="B26" s="34" t="s">
        <v>952</v>
      </c>
      <c r="C26" s="55">
        <v>11.2</v>
      </c>
      <c r="D26" s="55">
        <v>11.2</v>
      </c>
    </row>
    <row r="28" spans="1:6" ht="12.75">
      <c r="A28" s="26" t="s">
        <v>789</v>
      </c>
      <c r="B28" s="2"/>
      <c r="C28" s="2"/>
      <c r="D28" s="2"/>
      <c r="E28" s="7"/>
      <c r="F28" s="7"/>
    </row>
    <row r="29" spans="1:6" ht="12.75">
      <c r="A29" s="26" t="s">
        <v>790</v>
      </c>
      <c r="B29" s="2"/>
      <c r="C29" s="2"/>
      <c r="D29" s="2"/>
      <c r="E29" s="7"/>
      <c r="F29" s="7"/>
    </row>
    <row r="30" spans="1:6" ht="12.75">
      <c r="A30" s="12" t="s">
        <v>1132</v>
      </c>
      <c r="B30" s="2"/>
      <c r="C30" s="2"/>
      <c r="D30" s="2"/>
      <c r="E30" s="7"/>
      <c r="F30" s="7"/>
    </row>
    <row r="31" ht="12.75">
      <c r="A31" s="12" t="s">
        <v>422</v>
      </c>
    </row>
    <row r="32" spans="8:9" ht="12.75">
      <c r="H32" s="6"/>
      <c r="I32" s="6"/>
    </row>
    <row r="33" spans="1:14" s="2" customFormat="1" ht="12.75">
      <c r="A33" s="6" t="s">
        <v>2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2" customFormat="1" ht="12.75">
      <c r="A34"/>
      <c r="B34" s="12"/>
      <c r="C34" s="12"/>
      <c r="D34" s="13"/>
      <c r="E34" s="12"/>
      <c r="F34" s="12"/>
      <c r="G34" s="12"/>
      <c r="H34" s="7"/>
      <c r="I34" s="7"/>
      <c r="J34" s="7"/>
      <c r="K34" s="7"/>
      <c r="L34" s="7"/>
      <c r="M34" s="7"/>
      <c r="N34" s="7"/>
    </row>
    <row r="35" spans="1:14" s="2" customFormat="1" ht="12.75">
      <c r="A35" t="s">
        <v>846</v>
      </c>
      <c r="B35" s="12"/>
      <c r="C35" s="12"/>
      <c r="D35" s="13"/>
      <c r="E35" s="13"/>
      <c r="F35" s="15"/>
      <c r="G35" s="12"/>
      <c r="H35" s="7"/>
      <c r="I35" s="7"/>
      <c r="J35" s="7"/>
      <c r="K35" s="7"/>
      <c r="L35" s="7"/>
      <c r="M35" s="7"/>
      <c r="N35" s="7"/>
    </row>
    <row r="36" spans="8:9" ht="12.75">
      <c r="H36" s="6"/>
      <c r="I36" s="6"/>
    </row>
    <row r="37" spans="1:9" ht="12.75">
      <c r="A37" s="6" t="s">
        <v>1126</v>
      </c>
      <c r="B37" s="6"/>
      <c r="C37" s="6"/>
      <c r="D37" s="7"/>
      <c r="H37" s="6"/>
      <c r="I37" s="6"/>
    </row>
    <row r="38" spans="1:14" ht="12.75">
      <c r="A38" s="3" t="s">
        <v>0</v>
      </c>
      <c r="B38" s="3" t="s">
        <v>1</v>
      </c>
      <c r="C38" s="3" t="s">
        <v>1040</v>
      </c>
      <c r="D38" s="5"/>
      <c r="N38"/>
    </row>
    <row r="39" spans="1:13" s="2" customFormat="1" ht="12.75">
      <c r="A39" s="4" t="s">
        <v>1127</v>
      </c>
      <c r="B39" s="34" t="s">
        <v>1128</v>
      </c>
      <c r="C39" s="55">
        <v>4.2</v>
      </c>
      <c r="D39" s="12"/>
      <c r="E39" s="12"/>
      <c r="F39" s="12"/>
      <c r="G39" s="7"/>
      <c r="H39" s="7"/>
      <c r="I39" s="7"/>
      <c r="J39" s="7"/>
      <c r="K39" s="7"/>
      <c r="L39" s="7"/>
      <c r="M39" s="7"/>
    </row>
    <row r="40" spans="1:13" s="2" customFormat="1" ht="12.75">
      <c r="A40" s="4" t="s">
        <v>1129</v>
      </c>
      <c r="B40" s="34" t="s">
        <v>1130</v>
      </c>
      <c r="C40" s="55">
        <v>4.2</v>
      </c>
      <c r="D40" s="12"/>
      <c r="E40" s="12"/>
      <c r="F40" s="12"/>
      <c r="G40" s="7"/>
      <c r="H40" s="7"/>
      <c r="I40" s="7"/>
      <c r="J40" s="7"/>
      <c r="K40" s="7"/>
      <c r="L40" s="7"/>
      <c r="M40" s="7"/>
    </row>
    <row r="42" spans="1:6" ht="12.75">
      <c r="A42" s="26" t="s">
        <v>1131</v>
      </c>
      <c r="B42" s="2"/>
      <c r="C42" s="2"/>
      <c r="D42" s="2"/>
      <c r="E42" s="7"/>
      <c r="F42" s="7"/>
    </row>
    <row r="43" spans="1:6" ht="12.75">
      <c r="A43" s="12" t="s">
        <v>1132</v>
      </c>
      <c r="B43" s="2"/>
      <c r="C43" s="2"/>
      <c r="D43" s="2"/>
      <c r="E43" s="7"/>
      <c r="F43" s="7"/>
    </row>
    <row r="44" ht="12.75">
      <c r="A44" s="12" t="s">
        <v>422</v>
      </c>
    </row>
    <row r="46" spans="1:7" ht="12.75">
      <c r="A46" s="6" t="s">
        <v>2</v>
      </c>
      <c r="B46" s="2"/>
      <c r="C46" s="2"/>
      <c r="D46" s="2"/>
      <c r="E46" s="7"/>
      <c r="F46" s="7"/>
      <c r="G46" s="7"/>
    </row>
    <row r="47" spans="2:7" ht="12.75">
      <c r="B47" s="12"/>
      <c r="C47" s="12"/>
      <c r="D47" s="13"/>
      <c r="E47" s="12"/>
      <c r="F47" s="12"/>
      <c r="G47" s="12"/>
    </row>
    <row r="48" spans="1:7" ht="12.75">
      <c r="A48" t="s">
        <v>1043</v>
      </c>
      <c r="B48" s="12"/>
      <c r="C48" s="12"/>
      <c r="D48" s="13"/>
      <c r="E48" s="13"/>
      <c r="F48" s="15"/>
      <c r="G48" s="12"/>
    </row>
  </sheetData>
  <sheetProtection/>
  <mergeCells count="1">
    <mergeCell ref="C6:D6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13.8515625" style="7" customWidth="1"/>
    <col min="2" max="2" width="20.00390625" style="5" customWidth="1"/>
    <col min="3" max="3" width="12.57421875" style="5" customWidth="1"/>
    <col min="4" max="4" width="8.140625" style="5" customWidth="1"/>
    <col min="5" max="5" width="8.421875" style="5" customWidth="1"/>
    <col min="6" max="6" width="9.421875" style="5" customWidth="1"/>
    <col min="7" max="16384" width="9.140625" style="5" customWidth="1"/>
  </cols>
  <sheetData>
    <row r="1" spans="1:6" ht="12.75">
      <c r="A1" s="42"/>
      <c r="D1" s="6"/>
      <c r="E1" s="12"/>
      <c r="F1" s="12"/>
    </row>
    <row r="2" spans="1:6" ht="12.75">
      <c r="A2" s="42"/>
      <c r="D2" s="6"/>
      <c r="E2" s="12"/>
      <c r="F2" s="12"/>
    </row>
    <row r="3" spans="1:6" ht="12.75">
      <c r="A3" s="42"/>
      <c r="D3" s="6"/>
      <c r="E3" s="12"/>
      <c r="F3" s="12"/>
    </row>
    <row r="4" spans="1:6" ht="12.75">
      <c r="A4" s="42"/>
      <c r="D4" s="6"/>
      <c r="E4" s="12"/>
      <c r="F4" s="12"/>
    </row>
    <row r="5" spans="1:6" ht="12.75">
      <c r="A5" s="1" t="s">
        <v>293</v>
      </c>
      <c r="B5" s="69"/>
      <c r="C5" s="69"/>
      <c r="D5" s="69"/>
      <c r="E5" s="39"/>
      <c r="F5" s="39"/>
    </row>
    <row r="6" spans="1:6" ht="12.75">
      <c r="A6" s="1" t="s">
        <v>472</v>
      </c>
      <c r="B6" s="69"/>
      <c r="C6" s="165" t="s">
        <v>5</v>
      </c>
      <c r="D6" s="165"/>
      <c r="E6" s="39"/>
      <c r="F6" s="39"/>
    </row>
    <row r="7" spans="1:6" ht="12.75">
      <c r="A7" s="69"/>
      <c r="B7" s="2"/>
      <c r="C7" s="69"/>
      <c r="D7" s="69"/>
      <c r="E7" s="39"/>
      <c r="F7" s="39"/>
    </row>
    <row r="8" spans="1:6" ht="12.75">
      <c r="A8" s="43" t="s">
        <v>0</v>
      </c>
      <c r="B8" s="43" t="s">
        <v>1</v>
      </c>
      <c r="C8" s="43" t="s">
        <v>4</v>
      </c>
      <c r="D8" s="43" t="s">
        <v>3</v>
      </c>
      <c r="E8" s="44"/>
      <c r="F8" s="44"/>
    </row>
    <row r="9" spans="1:6" ht="12.75">
      <c r="A9" s="46" t="s">
        <v>46</v>
      </c>
      <c r="B9" s="46" t="s">
        <v>47</v>
      </c>
      <c r="C9" s="141">
        <f aca="true" t="shared" si="0" ref="C9:C15">+D9/1.15</f>
        <v>7.208695652173913</v>
      </c>
      <c r="D9" s="141">
        <v>8.29</v>
      </c>
      <c r="E9" s="123"/>
      <c r="F9" s="123"/>
    </row>
    <row r="10" spans="1:6" ht="12.75">
      <c r="A10" s="46" t="s">
        <v>48</v>
      </c>
      <c r="B10" s="46" t="s">
        <v>49</v>
      </c>
      <c r="C10" s="141">
        <f t="shared" si="0"/>
        <v>7.208695652173913</v>
      </c>
      <c r="D10" s="141">
        <v>8.29</v>
      </c>
      <c r="E10" s="44"/>
      <c r="F10" s="44"/>
    </row>
    <row r="11" spans="1:6" ht="12.75">
      <c r="A11" s="46" t="s">
        <v>50</v>
      </c>
      <c r="B11" s="46" t="s">
        <v>51</v>
      </c>
      <c r="C11" s="141">
        <f t="shared" si="0"/>
        <v>7.208695652173913</v>
      </c>
      <c r="D11" s="141">
        <v>8.29</v>
      </c>
      <c r="E11" s="44"/>
      <c r="F11" s="44"/>
    </row>
    <row r="12" spans="1:6" ht="12.75">
      <c r="A12" s="46" t="s">
        <v>52</v>
      </c>
      <c r="B12" s="46" t="s">
        <v>53</v>
      </c>
      <c r="C12" s="141">
        <f t="shared" si="0"/>
        <v>7.208695652173913</v>
      </c>
      <c r="D12" s="141">
        <v>8.29</v>
      </c>
      <c r="E12" s="44"/>
      <c r="F12" s="44"/>
    </row>
    <row r="13" spans="1:6" ht="12.75">
      <c r="A13" s="46" t="s">
        <v>54</v>
      </c>
      <c r="B13" s="46" t="s">
        <v>55</v>
      </c>
      <c r="C13" s="141">
        <f t="shared" si="0"/>
        <v>7.208695652173913</v>
      </c>
      <c r="D13" s="141">
        <v>8.29</v>
      </c>
      <c r="E13" s="44"/>
      <c r="F13" s="44"/>
    </row>
    <row r="14" spans="1:6" ht="12.75">
      <c r="A14" s="46" t="s">
        <v>56</v>
      </c>
      <c r="B14" s="46" t="s">
        <v>57</v>
      </c>
      <c r="C14" s="141">
        <f t="shared" si="0"/>
        <v>7.208695652173913</v>
      </c>
      <c r="D14" s="141">
        <v>8.29</v>
      </c>
      <c r="E14" s="44"/>
      <c r="F14" s="44"/>
    </row>
    <row r="15" spans="1:6" ht="12.75">
      <c r="A15" s="46" t="s">
        <v>58</v>
      </c>
      <c r="B15" s="46" t="s">
        <v>59</v>
      </c>
      <c r="C15" s="141">
        <f t="shared" si="0"/>
        <v>7.208695652173913</v>
      </c>
      <c r="D15" s="141">
        <v>8.29</v>
      </c>
      <c r="E15" s="44"/>
      <c r="F15" s="44"/>
    </row>
    <row r="16" spans="1:6" ht="12.75">
      <c r="A16" s="48"/>
      <c r="B16" s="48"/>
      <c r="C16" s="124"/>
      <c r="D16" s="124"/>
      <c r="E16" s="44"/>
      <c r="F16" s="44"/>
    </row>
    <row r="17" spans="1:6" ht="12.75">
      <c r="A17" s="125" t="s">
        <v>471</v>
      </c>
      <c r="B17" s="126"/>
      <c r="C17" s="127"/>
      <c r="D17" s="127"/>
      <c r="E17" s="44"/>
      <c r="F17" s="44"/>
    </row>
    <row r="18" spans="1:6" ht="12.75">
      <c r="A18" s="128" t="s">
        <v>359</v>
      </c>
      <c r="B18" s="129"/>
      <c r="C18" s="130" t="s">
        <v>6</v>
      </c>
      <c r="D18" s="54">
        <v>5.49</v>
      </c>
      <c r="E18" s="44"/>
      <c r="F18" s="44"/>
    </row>
    <row r="19" spans="1:6" ht="12.75">
      <c r="A19" s="50" t="s">
        <v>360</v>
      </c>
      <c r="B19" s="50"/>
      <c r="C19" s="131"/>
      <c r="D19" s="131"/>
      <c r="E19" s="44"/>
      <c r="F19" s="44"/>
    </row>
    <row r="20" spans="1:6" ht="12.75">
      <c r="A20" s="50"/>
      <c r="B20" s="123"/>
      <c r="C20" s="132"/>
      <c r="D20" s="133"/>
      <c r="E20" s="44"/>
      <c r="F20" s="44"/>
    </row>
    <row r="21" spans="1:6" ht="12.75">
      <c r="A21" s="44" t="s">
        <v>60</v>
      </c>
      <c r="B21" s="44"/>
      <c r="C21" s="44"/>
      <c r="D21" s="48"/>
      <c r="E21" s="44"/>
      <c r="F21" s="44"/>
    </row>
    <row r="22" spans="1:6" ht="12.75">
      <c r="A22" s="46" t="s">
        <v>61</v>
      </c>
      <c r="B22" s="46" t="s">
        <v>62</v>
      </c>
      <c r="C22" s="142">
        <f>+D22/1.15</f>
        <v>5.2782608695652184</v>
      </c>
      <c r="D22" s="142">
        <v>6.07</v>
      </c>
      <c r="E22" s="44"/>
      <c r="F22" s="44"/>
    </row>
    <row r="23" spans="1:6" ht="12.75">
      <c r="A23" s="46" t="s">
        <v>63</v>
      </c>
      <c r="B23" s="46" t="s">
        <v>64</v>
      </c>
      <c r="C23" s="142">
        <f>+D23/1.15</f>
        <v>5.2782608695652184</v>
      </c>
      <c r="D23" s="142">
        <v>6.07</v>
      </c>
      <c r="E23" s="44"/>
      <c r="F23" s="44"/>
    </row>
    <row r="24" spans="1:6" ht="12.75">
      <c r="A24" s="46" t="s">
        <v>65</v>
      </c>
      <c r="B24" s="46" t="s">
        <v>66</v>
      </c>
      <c r="C24" s="142">
        <f>+D24/1.15</f>
        <v>5.2782608695652184</v>
      </c>
      <c r="D24" s="142">
        <v>6.07</v>
      </c>
      <c r="E24" s="44"/>
      <c r="F24" s="44"/>
    </row>
    <row r="25" spans="1:6" ht="12.75">
      <c r="A25" s="46" t="s">
        <v>67</v>
      </c>
      <c r="B25" s="46" t="s">
        <v>68</v>
      </c>
      <c r="C25" s="142">
        <f>+D25/1.15</f>
        <v>5.2782608695652184</v>
      </c>
      <c r="D25" s="142">
        <v>6.07</v>
      </c>
      <c r="E25" s="134"/>
      <c r="F25" s="123"/>
    </row>
    <row r="26" spans="1:6" ht="9" customHeight="1">
      <c r="A26" s="123"/>
      <c r="B26" s="123"/>
      <c r="C26" s="123"/>
      <c r="D26" s="123"/>
      <c r="E26" s="123"/>
      <c r="F26" s="123"/>
    </row>
    <row r="27" spans="1:6" ht="11.25" customHeight="1">
      <c r="A27" s="62" t="s">
        <v>317</v>
      </c>
      <c r="B27" s="123"/>
      <c r="C27" s="123"/>
      <c r="D27" s="123"/>
      <c r="E27" s="123"/>
      <c r="F27" s="123"/>
    </row>
    <row r="28" spans="1:6" ht="11.25" customHeight="1">
      <c r="A28" s="62" t="s">
        <v>296</v>
      </c>
      <c r="B28" s="123"/>
      <c r="C28" s="123"/>
      <c r="D28" s="123"/>
      <c r="E28" s="123"/>
      <c r="F28" s="123"/>
    </row>
    <row r="29" spans="1:6" ht="10.5" customHeight="1">
      <c r="A29" s="50"/>
      <c r="B29" s="123"/>
      <c r="C29" s="123"/>
      <c r="D29" s="123"/>
      <c r="E29" s="123"/>
      <c r="F29" s="123"/>
    </row>
    <row r="30" spans="1:6" ht="11.25" customHeight="1">
      <c r="A30" s="44" t="s">
        <v>2</v>
      </c>
      <c r="B30" s="135"/>
      <c r="C30" s="135"/>
      <c r="D30" s="135"/>
      <c r="E30" s="123"/>
      <c r="F30" s="123"/>
    </row>
    <row r="31" spans="1:6" ht="9" customHeight="1">
      <c r="A31" s="19"/>
      <c r="B31" s="40"/>
      <c r="C31" s="40"/>
      <c r="D31" s="40"/>
      <c r="E31" s="40"/>
      <c r="F31" s="40"/>
    </row>
    <row r="32" ht="9" customHeight="1"/>
    <row r="33" spans="1:6" ht="12" customHeight="1">
      <c r="A33" s="62" t="s">
        <v>770</v>
      </c>
      <c r="B33" s="12"/>
      <c r="C33" s="12"/>
      <c r="D33" s="13"/>
      <c r="E33" s="12"/>
      <c r="F33" s="12"/>
    </row>
    <row r="34" spans="1:6" ht="12" customHeight="1">
      <c r="A34" s="62" t="s">
        <v>771</v>
      </c>
      <c r="B34" s="12"/>
      <c r="C34" s="12"/>
      <c r="D34" s="13"/>
      <c r="E34" s="12"/>
      <c r="F34" s="12"/>
    </row>
    <row r="35" spans="1:6" ht="12" customHeight="1">
      <c r="A35" s="62" t="s">
        <v>422</v>
      </c>
      <c r="B35" s="12"/>
      <c r="C35" s="12"/>
      <c r="D35" s="13"/>
      <c r="E35" s="15"/>
      <c r="F35" s="12"/>
    </row>
    <row r="37" spans="1:6" ht="12.75">
      <c r="A37" s="1" t="s">
        <v>910</v>
      </c>
      <c r="B37" s="2"/>
      <c r="C37" s="2"/>
      <c r="D37" s="2"/>
      <c r="E37" s="123"/>
      <c r="F37" s="123"/>
    </row>
    <row r="38" spans="1:6" ht="12.75">
      <c r="A38" s="1" t="s">
        <v>472</v>
      </c>
      <c r="B38" s="2"/>
      <c r="C38" s="165" t="s">
        <v>911</v>
      </c>
      <c r="D38" s="165"/>
      <c r="E38" s="123"/>
      <c r="F38" s="123"/>
    </row>
    <row r="39" spans="1:6" ht="6.75" customHeight="1">
      <c r="A39" s="135"/>
      <c r="B39" s="45"/>
      <c r="C39" s="135"/>
      <c r="D39" s="135"/>
      <c r="E39" s="123"/>
      <c r="F39" s="123"/>
    </row>
    <row r="40" spans="1:6" ht="12.75">
      <c r="A40" s="43" t="s">
        <v>0</v>
      </c>
      <c r="B40" s="43" t="s">
        <v>1</v>
      </c>
      <c r="C40" s="3" t="s">
        <v>70</v>
      </c>
      <c r="D40" s="3" t="s">
        <v>3</v>
      </c>
      <c r="E40" s="44"/>
      <c r="F40" s="44"/>
    </row>
    <row r="41" spans="1:6" ht="12.75">
      <c r="A41" s="46" t="s">
        <v>913</v>
      </c>
      <c r="B41" s="46" t="s">
        <v>917</v>
      </c>
      <c r="C41" s="54">
        <f>D41/0.98</f>
        <v>14.285714285714286</v>
      </c>
      <c r="D41" s="54">
        <v>14</v>
      </c>
      <c r="E41" s="123"/>
      <c r="F41" s="123"/>
    </row>
    <row r="42" spans="1:6" ht="12.75">
      <c r="A42" s="46" t="s">
        <v>914</v>
      </c>
      <c r="B42" s="46" t="s">
        <v>918</v>
      </c>
      <c r="C42" s="54">
        <f>D42/0.96</f>
        <v>14.583333333333334</v>
      </c>
      <c r="D42" s="54">
        <v>14</v>
      </c>
      <c r="E42" s="44"/>
      <c r="F42" s="44"/>
    </row>
    <row r="43" spans="1:7" ht="12.75">
      <c r="A43" s="46" t="s">
        <v>915</v>
      </c>
      <c r="B43" s="46" t="s">
        <v>919</v>
      </c>
      <c r="C43" s="54">
        <f>D43/0.86</f>
        <v>16.27906976744186</v>
      </c>
      <c r="D43" s="54">
        <v>14</v>
      </c>
      <c r="E43" s="44"/>
      <c r="F43" s="44"/>
      <c r="G43" s="107"/>
    </row>
    <row r="44" spans="1:6" ht="12.75">
      <c r="A44" s="46" t="s">
        <v>916</v>
      </c>
      <c r="B44" s="46" t="s">
        <v>920</v>
      </c>
      <c r="C44" s="54">
        <f>D44/0.98</f>
        <v>14.285714285714286</v>
      </c>
      <c r="D44" s="54">
        <v>14</v>
      </c>
      <c r="E44" s="44"/>
      <c r="F44" s="44"/>
    </row>
    <row r="45" spans="1:7" ht="10.5" customHeight="1">
      <c r="A45" s="123"/>
      <c r="B45" s="123"/>
      <c r="C45" s="132"/>
      <c r="D45" s="133"/>
      <c r="E45" s="50"/>
      <c r="F45" s="50"/>
      <c r="G45" s="12"/>
    </row>
    <row r="46" spans="1:7" ht="12.75">
      <c r="A46" s="50" t="s">
        <v>912</v>
      </c>
      <c r="B46" s="50"/>
      <c r="C46" s="50"/>
      <c r="D46" s="50"/>
      <c r="E46" s="51"/>
      <c r="F46" s="136"/>
      <c r="G46" s="12"/>
    </row>
    <row r="47" spans="1:7" ht="9" customHeight="1">
      <c r="A47" s="50"/>
      <c r="B47" s="50"/>
      <c r="C47" s="50"/>
      <c r="D47" s="51"/>
      <c r="E47" s="51"/>
      <c r="F47" s="136"/>
      <c r="G47" s="12"/>
    </row>
    <row r="48" spans="1:7" ht="12.75">
      <c r="A48" s="44" t="s">
        <v>2</v>
      </c>
      <c r="B48" s="44"/>
      <c r="C48" s="44"/>
      <c r="D48" s="51"/>
      <c r="E48" s="51"/>
      <c r="F48" s="136"/>
      <c r="G48" s="12"/>
    </row>
    <row r="49" spans="1:6" ht="12.75">
      <c r="A49" s="19"/>
      <c r="B49" s="40"/>
      <c r="C49" s="40"/>
      <c r="D49" s="40"/>
      <c r="E49" s="40"/>
      <c r="F49" s="40"/>
    </row>
    <row r="50" spans="1:6" ht="12.75">
      <c r="A50" s="135"/>
      <c r="B50" s="135"/>
      <c r="C50" s="135"/>
      <c r="D50" s="135"/>
      <c r="E50" s="123"/>
      <c r="F50" s="123"/>
    </row>
    <row r="51" spans="1:6" ht="12.75">
      <c r="A51" s="50" t="s">
        <v>1132</v>
      </c>
      <c r="B51" s="50"/>
      <c r="C51" s="50"/>
      <c r="D51" s="51"/>
      <c r="E51" s="51"/>
      <c r="F51" s="136"/>
    </row>
    <row r="52" spans="1:6" ht="12.75">
      <c r="A52" s="50" t="s">
        <v>422</v>
      </c>
      <c r="B52" s="50"/>
      <c r="C52" s="50"/>
      <c r="D52" s="51"/>
      <c r="E52" s="51"/>
      <c r="F52" s="136"/>
    </row>
    <row r="53" spans="1:6" ht="12.75">
      <c r="A53" s="120"/>
      <c r="B53" s="7"/>
      <c r="C53" s="114"/>
      <c r="D53" s="56"/>
      <c r="E53" s="56"/>
      <c r="F53" s="111"/>
    </row>
    <row r="54" ht="12.75">
      <c r="F54" s="56"/>
    </row>
    <row r="55" spans="1:6" ht="12.75">
      <c r="A55" t="s">
        <v>846</v>
      </c>
      <c r="B55" s="7"/>
      <c r="C55" s="114"/>
      <c r="D55" s="56"/>
      <c r="E55" s="56"/>
      <c r="F55" s="56"/>
    </row>
    <row r="56" ht="12.75"/>
  </sheetData>
  <sheetProtection/>
  <mergeCells count="2">
    <mergeCell ref="C6:D6"/>
    <mergeCell ref="C38:D38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SheetLayoutView="100" zoomScalePageLayoutView="0" workbookViewId="0" topLeftCell="A7">
      <selection activeCell="E40" sqref="E40"/>
    </sheetView>
  </sheetViews>
  <sheetFormatPr defaultColWidth="9.140625" defaultRowHeight="12.75"/>
  <cols>
    <col min="1" max="1" width="13.8515625" style="7" customWidth="1"/>
    <col min="2" max="2" width="17.28125" style="5" customWidth="1"/>
    <col min="3" max="3" width="14.421875" style="5" customWidth="1"/>
    <col min="4" max="4" width="8.140625" style="5" customWidth="1"/>
    <col min="5" max="5" width="7.421875" style="5" customWidth="1"/>
    <col min="6" max="6" width="4.28125" style="5" customWidth="1"/>
    <col min="7" max="7" width="26.421875" style="5" customWidth="1"/>
    <col min="8" max="8" width="5.421875" style="5" customWidth="1"/>
    <col min="9" max="16384" width="9.140625" style="5" customWidth="1"/>
  </cols>
  <sheetData>
    <row r="1" spans="1:6" ht="12.75">
      <c r="A1" s="42"/>
      <c r="D1" s="6"/>
      <c r="E1" s="12"/>
      <c r="F1" s="12"/>
    </row>
    <row r="2" spans="1:6" ht="12.75">
      <c r="A2" s="42"/>
      <c r="D2" s="6"/>
      <c r="E2" s="12"/>
      <c r="F2" s="12"/>
    </row>
    <row r="3" spans="1:6" ht="12.75">
      <c r="A3" s="42"/>
      <c r="D3" s="6"/>
      <c r="E3" s="12"/>
      <c r="F3" s="12"/>
    </row>
    <row r="4" spans="1:6" ht="12.75">
      <c r="A4" s="42"/>
      <c r="D4" s="6"/>
      <c r="E4" s="12"/>
      <c r="F4" s="12"/>
    </row>
    <row r="5" spans="1:6" ht="12.75">
      <c r="A5" s="1" t="s">
        <v>7</v>
      </c>
      <c r="B5" s="2"/>
      <c r="C5" s="2"/>
      <c r="D5" s="2"/>
      <c r="E5" s="123"/>
      <c r="F5" s="123"/>
    </row>
    <row r="6" spans="1:6" ht="12.75">
      <c r="A6" s="1" t="s">
        <v>472</v>
      </c>
      <c r="B6" s="2"/>
      <c r="C6" s="165" t="s">
        <v>496</v>
      </c>
      <c r="D6" s="165"/>
      <c r="E6" s="123"/>
      <c r="F6" s="123"/>
    </row>
    <row r="7" spans="1:6" ht="12.75">
      <c r="A7" s="135"/>
      <c r="B7" s="45"/>
      <c r="C7" s="135"/>
      <c r="D7" s="135"/>
      <c r="E7" s="123"/>
      <c r="F7" s="123"/>
    </row>
    <row r="8" spans="1:6" ht="12.75">
      <c r="A8" s="43" t="s">
        <v>0</v>
      </c>
      <c r="B8" s="43" t="s">
        <v>1</v>
      </c>
      <c r="C8" s="144" t="s">
        <v>497</v>
      </c>
      <c r="D8" s="44"/>
      <c r="E8" s="44"/>
      <c r="F8" s="44"/>
    </row>
    <row r="9" spans="1:6" ht="12.75">
      <c r="A9" s="46" t="s">
        <v>498</v>
      </c>
      <c r="B9" s="46" t="s">
        <v>8</v>
      </c>
      <c r="C9" s="54">
        <v>1.98</v>
      </c>
      <c r="D9" s="56"/>
      <c r="E9" s="123"/>
      <c r="F9" s="123"/>
    </row>
    <row r="10" spans="1:6" ht="12.75">
      <c r="A10" s="46" t="s">
        <v>499</v>
      </c>
      <c r="B10" s="46" t="s">
        <v>9</v>
      </c>
      <c r="C10" s="54">
        <v>1.98</v>
      </c>
      <c r="D10" s="56"/>
      <c r="E10" s="44"/>
      <c r="F10" s="44"/>
    </row>
    <row r="11" spans="1:7" ht="12.75">
      <c r="A11" s="46" t="s">
        <v>500</v>
      </c>
      <c r="B11" s="46" t="s">
        <v>10</v>
      </c>
      <c r="C11" s="54">
        <v>1.98</v>
      </c>
      <c r="D11" s="56"/>
      <c r="E11" s="44"/>
      <c r="F11" s="44"/>
      <c r="G11" s="107"/>
    </row>
    <row r="12" spans="1:6" ht="12.75">
      <c r="A12" s="46" t="s">
        <v>501</v>
      </c>
      <c r="B12" s="46" t="s">
        <v>11</v>
      </c>
      <c r="C12" s="54">
        <v>1.98</v>
      </c>
      <c r="D12" s="56"/>
      <c r="E12" s="44"/>
      <c r="F12" s="44"/>
    </row>
    <row r="13" spans="1:6" ht="12.75">
      <c r="A13" s="46" t="s">
        <v>502</v>
      </c>
      <c r="B13" s="46" t="s">
        <v>12</v>
      </c>
      <c r="C13" s="54">
        <v>1.98</v>
      </c>
      <c r="D13" s="56"/>
      <c r="E13" s="44"/>
      <c r="F13" s="44"/>
    </row>
    <row r="14" spans="1:7" ht="12.75">
      <c r="A14" s="46" t="s">
        <v>503</v>
      </c>
      <c r="B14" s="46" t="s">
        <v>13</v>
      </c>
      <c r="C14" s="54">
        <v>1.98</v>
      </c>
      <c r="D14" s="56"/>
      <c r="E14" s="44"/>
      <c r="F14" s="44"/>
      <c r="G14" s="12"/>
    </row>
    <row r="15" spans="1:7" ht="12.75">
      <c r="A15" s="46" t="s">
        <v>504</v>
      </c>
      <c r="B15" s="46" t="s">
        <v>14</v>
      </c>
      <c r="C15" s="54">
        <v>1.98</v>
      </c>
      <c r="D15" s="56"/>
      <c r="E15" s="44"/>
      <c r="F15" s="44"/>
      <c r="G15" s="12"/>
    </row>
    <row r="16" spans="1:7" ht="12.75">
      <c r="A16" s="123"/>
      <c r="B16" s="123"/>
      <c r="C16" s="132"/>
      <c r="D16" s="133"/>
      <c r="E16" s="50"/>
      <c r="F16" s="50"/>
      <c r="G16" s="12"/>
    </row>
    <row r="17" spans="1:7" ht="12.75">
      <c r="A17" s="50" t="s">
        <v>318</v>
      </c>
      <c r="B17" s="50"/>
      <c r="C17" s="50"/>
      <c r="D17" s="50"/>
      <c r="E17" s="51"/>
      <c r="F17" s="136"/>
      <c r="G17" s="12"/>
    </row>
    <row r="18" spans="1:7" ht="12.75">
      <c r="A18" s="50" t="s">
        <v>359</v>
      </c>
      <c r="B18" s="50"/>
      <c r="C18" s="50"/>
      <c r="D18" s="51"/>
      <c r="E18" s="51"/>
      <c r="F18" s="136"/>
      <c r="G18" s="29"/>
    </row>
    <row r="19" spans="1:7" ht="12.75">
      <c r="A19" s="50"/>
      <c r="B19" s="50"/>
      <c r="C19" s="50"/>
      <c r="D19" s="51"/>
      <c r="E19" s="51"/>
      <c r="F19" s="136"/>
      <c r="G19" s="12"/>
    </row>
    <row r="20" spans="1:7" ht="12.75">
      <c r="A20" s="44" t="s">
        <v>2</v>
      </c>
      <c r="B20" s="44"/>
      <c r="C20" s="44"/>
      <c r="D20" s="51"/>
      <c r="E20" s="51"/>
      <c r="F20" s="136"/>
      <c r="G20" s="12"/>
    </row>
    <row r="21" spans="1:6" ht="12.75">
      <c r="A21" s="19"/>
      <c r="B21" s="40"/>
      <c r="C21" s="40"/>
      <c r="D21" s="40"/>
      <c r="E21" s="40"/>
      <c r="F21" s="40"/>
    </row>
    <row r="22" spans="1:6" ht="12.75">
      <c r="A22" s="135"/>
      <c r="B22" s="135"/>
      <c r="C22" s="135"/>
      <c r="D22" s="135"/>
      <c r="E22" s="123"/>
      <c r="F22" s="123"/>
    </row>
    <row r="23" spans="1:6" ht="12.75">
      <c r="A23" s="50" t="s">
        <v>473</v>
      </c>
      <c r="B23" s="50"/>
      <c r="C23" s="50"/>
      <c r="D23" s="51"/>
      <c r="E23" s="51"/>
      <c r="F23" s="136"/>
    </row>
    <row r="24" spans="1:6" ht="12.75">
      <c r="A24" s="50" t="s">
        <v>422</v>
      </c>
      <c r="B24" s="50"/>
      <c r="C24" s="50"/>
      <c r="D24" s="51"/>
      <c r="E24" s="51"/>
      <c r="F24" s="136"/>
    </row>
    <row r="25" spans="1:6" ht="12.75">
      <c r="A25" s="120"/>
      <c r="B25" s="7"/>
      <c r="C25" s="114"/>
      <c r="D25" s="56"/>
      <c r="E25" s="56"/>
      <c r="F25" s="111"/>
    </row>
    <row r="26" ht="12.75">
      <c r="F26" s="56"/>
    </row>
    <row r="27" spans="1:6" ht="12.75">
      <c r="A27" t="s">
        <v>909</v>
      </c>
      <c r="B27" s="7"/>
      <c r="C27" s="114"/>
      <c r="D27" s="56"/>
      <c r="E27" s="56"/>
      <c r="F27" s="56"/>
    </row>
    <row r="28" spans="2:6" ht="12.75">
      <c r="B28" s="7"/>
      <c r="C28" s="114"/>
      <c r="D28" s="56"/>
      <c r="E28" s="56"/>
      <c r="F28" s="56"/>
    </row>
    <row r="29" spans="1:6" ht="12.75">
      <c r="A29" s="88" t="s">
        <v>432</v>
      </c>
      <c r="B29" s="89"/>
      <c r="C29" s="89"/>
      <c r="D29" s="88"/>
      <c r="E29" s="101"/>
      <c r="F29" s="101"/>
    </row>
    <row r="30" spans="1:6" ht="12.75">
      <c r="A30" s="88" t="s">
        <v>472</v>
      </c>
      <c r="D30" s="91" t="s">
        <v>424</v>
      </c>
      <c r="E30" s="91"/>
      <c r="F30" s="101"/>
    </row>
    <row r="31" spans="1:6" ht="12.75">
      <c r="A31" s="88"/>
      <c r="B31" s="89"/>
      <c r="C31" s="89"/>
      <c r="D31" s="88"/>
      <c r="E31" s="101"/>
      <c r="F31" s="101"/>
    </row>
    <row r="32" spans="1:6" ht="12.75">
      <c r="A32" s="92" t="s">
        <v>425</v>
      </c>
      <c r="B32" s="93"/>
      <c r="C32" s="93"/>
      <c r="D32" s="93"/>
      <c r="E32" s="101"/>
      <c r="F32" s="101"/>
    </row>
    <row r="33" spans="1:6" ht="12.75">
      <c r="A33" s="92" t="s">
        <v>426</v>
      </c>
      <c r="B33" s="93"/>
      <c r="C33" s="93"/>
      <c r="D33" s="93"/>
      <c r="E33" s="12"/>
      <c r="F33" s="12"/>
    </row>
    <row r="34" spans="1:6" ht="12.75">
      <c r="A34" s="104"/>
      <c r="B34" s="105"/>
      <c r="C34" s="105"/>
      <c r="D34" s="6"/>
      <c r="E34" s="12"/>
      <c r="F34" s="12"/>
    </row>
    <row r="35" spans="1:6" ht="12.75">
      <c r="A35" s="95" t="s">
        <v>0</v>
      </c>
      <c r="B35" s="3" t="s">
        <v>85</v>
      </c>
      <c r="C35" s="87" t="s">
        <v>427</v>
      </c>
      <c r="D35" s="3" t="s">
        <v>70</v>
      </c>
      <c r="E35" s="3" t="s">
        <v>3</v>
      </c>
      <c r="F35" s="96"/>
    </row>
    <row r="36" spans="1:6" ht="12.75">
      <c r="A36" s="97" t="s">
        <v>433</v>
      </c>
      <c r="B36" s="4" t="s">
        <v>434</v>
      </c>
      <c r="C36" s="98" t="s">
        <v>428</v>
      </c>
      <c r="D36" s="54">
        <f>E36/1.5</f>
        <v>11.826666666666666</v>
      </c>
      <c r="E36" s="54">
        <v>17.74</v>
      </c>
      <c r="F36" s="96"/>
    </row>
    <row r="37" spans="1:6" ht="12.75">
      <c r="A37" s="97" t="s">
        <v>435</v>
      </c>
      <c r="B37" s="4" t="s">
        <v>436</v>
      </c>
      <c r="C37" s="98" t="s">
        <v>428</v>
      </c>
      <c r="D37" s="54">
        <f>E37/1.5</f>
        <v>12.946666666666667</v>
      </c>
      <c r="E37" s="54">
        <v>19.42</v>
      </c>
      <c r="F37" s="56"/>
    </row>
    <row r="38" spans="1:6" ht="12.75">
      <c r="A38" s="97" t="s">
        <v>437</v>
      </c>
      <c r="B38" s="4" t="s">
        <v>441</v>
      </c>
      <c r="C38" s="98" t="s">
        <v>428</v>
      </c>
      <c r="D38" s="54">
        <f>E38/1.5</f>
        <v>12.946666666666667</v>
      </c>
      <c r="E38" s="54">
        <v>19.42</v>
      </c>
      <c r="F38" s="56"/>
    </row>
    <row r="39" spans="1:6" ht="12.75">
      <c r="A39" s="97" t="s">
        <v>438</v>
      </c>
      <c r="B39" s="4" t="s">
        <v>439</v>
      </c>
      <c r="C39" s="98" t="s">
        <v>428</v>
      </c>
      <c r="D39" s="54">
        <f>E39/1.5</f>
        <v>12.946666666666667</v>
      </c>
      <c r="E39" s="54">
        <v>19.42</v>
      </c>
      <c r="F39" s="56"/>
    </row>
    <row r="40" spans="5:6" ht="12.75">
      <c r="E40" s="30"/>
      <c r="F40" s="56"/>
    </row>
    <row r="41" spans="1:6" ht="12.75">
      <c r="A41" s="90" t="s">
        <v>430</v>
      </c>
      <c r="B41" s="90"/>
      <c r="C41" s="90"/>
      <c r="D41" s="30"/>
      <c r="E41" s="12"/>
      <c r="F41" s="12"/>
    </row>
    <row r="42" spans="1:6" ht="12.75">
      <c r="A42" s="90" t="s">
        <v>440</v>
      </c>
      <c r="B42" s="90"/>
      <c r="C42" s="90"/>
      <c r="D42" s="30"/>
      <c r="E42" s="15"/>
      <c r="F42" s="15"/>
    </row>
    <row r="43" spans="1:4" ht="12.75">
      <c r="A43" s="12"/>
      <c r="B43" s="12"/>
      <c r="C43" s="12"/>
      <c r="D43" s="13"/>
    </row>
    <row r="44" ht="12.75">
      <c r="A44" s="6" t="s">
        <v>844</v>
      </c>
    </row>
    <row r="45" spans="1:6" ht="12.75">
      <c r="A45" s="19"/>
      <c r="B45" s="40"/>
      <c r="C45" s="40"/>
      <c r="D45" s="40"/>
      <c r="E45" s="40"/>
      <c r="F45" s="40"/>
    </row>
    <row r="47" spans="1:6" ht="12.75">
      <c r="A47" s="90" t="s">
        <v>475</v>
      </c>
      <c r="B47" s="90"/>
      <c r="C47" s="90"/>
      <c r="D47" s="101"/>
      <c r="E47" s="12"/>
      <c r="F47" s="29"/>
    </row>
    <row r="48" spans="1:6" ht="12.75">
      <c r="A48" s="12" t="s">
        <v>422</v>
      </c>
      <c r="B48" s="12"/>
      <c r="C48" s="12"/>
      <c r="D48" s="102"/>
      <c r="E48" s="15"/>
      <c r="F48" s="12"/>
    </row>
    <row r="52" spans="1:6" ht="12.75">
      <c r="A52" t="s">
        <v>846</v>
      </c>
      <c r="B52" s="7"/>
      <c r="C52" s="114"/>
      <c r="D52" s="56"/>
      <c r="E52" s="56"/>
      <c r="F52" s="56"/>
    </row>
  </sheetData>
  <sheetProtection/>
  <mergeCells count="1">
    <mergeCell ref="C6:D6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0" zoomScalePageLayoutView="0" workbookViewId="0" topLeftCell="A7">
      <selection activeCell="H14" sqref="H14"/>
    </sheetView>
  </sheetViews>
  <sheetFormatPr defaultColWidth="9.140625" defaultRowHeight="12.75"/>
  <cols>
    <col min="1" max="1" width="11.57421875" style="7" customWidth="1"/>
    <col min="2" max="2" width="27.421875" style="5" customWidth="1"/>
    <col min="3" max="3" width="10.57421875" style="5" customWidth="1"/>
    <col min="4" max="4" width="8.140625" style="5" customWidth="1"/>
    <col min="5" max="5" width="8.421875" style="5" customWidth="1"/>
    <col min="6" max="6" width="2.00390625" style="5" customWidth="1"/>
    <col min="7" max="7" width="15.421875" style="5" customWidth="1"/>
    <col min="8" max="8" width="9.8515625" style="5" customWidth="1"/>
    <col min="9" max="16384" width="9.140625" style="5" customWidth="1"/>
  </cols>
  <sheetData>
    <row r="1" spans="1:7" ht="12.75">
      <c r="A1" s="42"/>
      <c r="C1" s="6"/>
      <c r="D1" s="6"/>
      <c r="E1" s="12"/>
      <c r="F1" s="12"/>
      <c r="G1" s="12"/>
    </row>
    <row r="2" spans="1:7" ht="12.75">
      <c r="A2" s="42"/>
      <c r="C2" s="6"/>
      <c r="D2" s="6"/>
      <c r="E2" s="12"/>
      <c r="F2" s="12"/>
      <c r="G2" s="12"/>
    </row>
    <row r="3" spans="1:7" ht="12.75">
      <c r="A3" s="42"/>
      <c r="C3" s="6"/>
      <c r="D3" s="6"/>
      <c r="E3" s="12"/>
      <c r="F3" s="12"/>
      <c r="G3" s="12"/>
    </row>
    <row r="4" spans="1:7" ht="12.75">
      <c r="A4" s="6" t="s">
        <v>301</v>
      </c>
      <c r="C4" s="6"/>
      <c r="D4" s="6"/>
      <c r="E4" s="12"/>
      <c r="F4" s="12"/>
      <c r="G4" s="12"/>
    </row>
    <row r="5" spans="1:7" ht="12.75">
      <c r="A5" s="6" t="s">
        <v>472</v>
      </c>
      <c r="C5" s="6"/>
      <c r="D5" s="6"/>
      <c r="E5" s="12"/>
      <c r="F5" s="12"/>
      <c r="G5" s="12"/>
    </row>
    <row r="6" spans="1:7" ht="12.75">
      <c r="A6" s="6"/>
      <c r="C6" s="6"/>
      <c r="D6" s="6"/>
      <c r="E6" s="12"/>
      <c r="F6" s="12"/>
      <c r="G6" s="12"/>
    </row>
    <row r="7" spans="1:8" s="62" customFormat="1" ht="11.25">
      <c r="A7" s="29" t="s">
        <v>369</v>
      </c>
      <c r="B7" s="61"/>
      <c r="D7" s="63"/>
      <c r="E7" s="63"/>
      <c r="F7" s="63"/>
      <c r="G7" s="64"/>
      <c r="H7" s="29"/>
    </row>
    <row r="8" spans="1:8" s="62" customFormat="1" ht="11.25">
      <c r="A8" s="29" t="s">
        <v>388</v>
      </c>
      <c r="B8" s="61"/>
      <c r="D8" s="63"/>
      <c r="E8" s="63"/>
      <c r="F8" s="63"/>
      <c r="G8" s="64"/>
      <c r="H8" s="29"/>
    </row>
    <row r="9" spans="1:8" s="62" customFormat="1" ht="11.25">
      <c r="A9" s="29" t="s">
        <v>389</v>
      </c>
      <c r="B9" s="61"/>
      <c r="D9" s="63"/>
      <c r="E9" s="63"/>
      <c r="F9" s="63"/>
      <c r="G9" s="64"/>
      <c r="H9" s="29"/>
    </row>
    <row r="10" spans="1:7" ht="12.75">
      <c r="A10" s="6"/>
      <c r="C10" s="6"/>
      <c r="D10" s="6"/>
      <c r="E10" s="12"/>
      <c r="F10" s="12"/>
      <c r="G10" s="12"/>
    </row>
    <row r="11" spans="1:7" ht="12.75">
      <c r="A11" s="3" t="s">
        <v>0</v>
      </c>
      <c r="B11" s="3" t="s">
        <v>1</v>
      </c>
      <c r="C11" s="3" t="s">
        <v>69</v>
      </c>
      <c r="D11" s="3" t="s">
        <v>70</v>
      </c>
      <c r="E11" s="3" t="s">
        <v>3</v>
      </c>
      <c r="F11" s="3"/>
      <c r="G11" s="3" t="s">
        <v>468</v>
      </c>
    </row>
    <row r="12" spans="1:8" ht="12.75">
      <c r="A12" s="4" t="s">
        <v>71</v>
      </c>
      <c r="B12" s="4" t="s">
        <v>72</v>
      </c>
      <c r="C12" s="28" t="s">
        <v>86</v>
      </c>
      <c r="D12" s="54">
        <f>E12/1.15</f>
        <v>4.460869565217392</v>
      </c>
      <c r="E12" s="54">
        <v>5.13</v>
      </c>
      <c r="F12" s="54"/>
      <c r="G12" s="54">
        <v>2.625</v>
      </c>
      <c r="H12" s="12"/>
    </row>
    <row r="13" spans="1:8" ht="12.75">
      <c r="A13" s="4" t="s">
        <v>87</v>
      </c>
      <c r="B13" s="4" t="s">
        <v>88</v>
      </c>
      <c r="C13" s="28" t="s">
        <v>86</v>
      </c>
      <c r="D13" s="54">
        <f aca="true" t="shared" si="0" ref="D13:D29">E13/1.15</f>
        <v>6.228260869565219</v>
      </c>
      <c r="E13" s="54">
        <v>7.1625000000000005</v>
      </c>
      <c r="F13" s="54"/>
      <c r="G13" s="54">
        <v>3.5999999999999996</v>
      </c>
      <c r="H13" s="12"/>
    </row>
    <row r="14" spans="1:8" ht="12.75">
      <c r="A14" s="4" t="s">
        <v>73</v>
      </c>
      <c r="B14" s="4" t="s">
        <v>74</v>
      </c>
      <c r="C14" s="28" t="s">
        <v>75</v>
      </c>
      <c r="D14" s="54">
        <f t="shared" si="0"/>
        <v>4.760869565217392</v>
      </c>
      <c r="E14" s="54">
        <v>5.475</v>
      </c>
      <c r="F14" s="54"/>
      <c r="G14" s="54">
        <v>2.4749999999999996</v>
      </c>
      <c r="H14" s="12"/>
    </row>
    <row r="15" spans="1:8" ht="12.75">
      <c r="A15" s="4" t="s">
        <v>89</v>
      </c>
      <c r="B15" s="4" t="s">
        <v>90</v>
      </c>
      <c r="C15" s="28" t="s">
        <v>75</v>
      </c>
      <c r="D15" s="54">
        <f t="shared" si="0"/>
        <v>6.228260869565219</v>
      </c>
      <c r="E15" s="54">
        <v>7.1625000000000005</v>
      </c>
      <c r="F15" s="54"/>
      <c r="G15" s="54">
        <v>3.5999999999999996</v>
      </c>
      <c r="H15" s="12"/>
    </row>
    <row r="16" spans="1:8" ht="12.75">
      <c r="A16" s="4" t="s">
        <v>76</v>
      </c>
      <c r="B16" s="4" t="s">
        <v>77</v>
      </c>
      <c r="C16" s="28" t="s">
        <v>86</v>
      </c>
      <c r="D16" s="54">
        <f t="shared" si="0"/>
        <v>4.460869565217392</v>
      </c>
      <c r="E16" s="54">
        <v>5.13</v>
      </c>
      <c r="F16" s="54"/>
      <c r="G16" s="54">
        <v>2.625</v>
      </c>
      <c r="H16" s="12"/>
    </row>
    <row r="17" spans="1:8" ht="12.75">
      <c r="A17" s="4" t="s">
        <v>91</v>
      </c>
      <c r="B17" s="4" t="s">
        <v>92</v>
      </c>
      <c r="C17" s="28" t="s">
        <v>86</v>
      </c>
      <c r="D17" s="54">
        <f t="shared" si="0"/>
        <v>6.228260869565219</v>
      </c>
      <c r="E17" s="54">
        <v>7.1625000000000005</v>
      </c>
      <c r="F17" s="54"/>
      <c r="G17" s="54">
        <v>3.5999999999999996</v>
      </c>
      <c r="H17" s="12"/>
    </row>
    <row r="18" spans="1:8" ht="12.75">
      <c r="A18" s="4" t="s">
        <v>78</v>
      </c>
      <c r="B18" s="4" t="s">
        <v>79</v>
      </c>
      <c r="C18" s="28" t="s">
        <v>86</v>
      </c>
      <c r="D18" s="54">
        <f t="shared" si="0"/>
        <v>4.460869565217392</v>
      </c>
      <c r="E18" s="54">
        <v>5.13</v>
      </c>
      <c r="F18" s="54"/>
      <c r="G18" s="54">
        <v>2.625</v>
      </c>
      <c r="H18" s="29"/>
    </row>
    <row r="19" spans="1:8" ht="12.75">
      <c r="A19" s="4" t="s">
        <v>93</v>
      </c>
      <c r="B19" s="4" t="s">
        <v>94</v>
      </c>
      <c r="C19" s="28" t="s">
        <v>86</v>
      </c>
      <c r="D19" s="54">
        <f t="shared" si="0"/>
        <v>6.228260869565219</v>
      </c>
      <c r="E19" s="54">
        <v>7.1625000000000005</v>
      </c>
      <c r="F19" s="54"/>
      <c r="G19" s="54">
        <v>3.5999999999999996</v>
      </c>
      <c r="H19" s="29"/>
    </row>
    <row r="20" spans="1:8" ht="12.75">
      <c r="A20" s="57" t="s">
        <v>306</v>
      </c>
      <c r="B20" s="57" t="s">
        <v>303</v>
      </c>
      <c r="C20" s="58" t="s">
        <v>86</v>
      </c>
      <c r="D20" s="54">
        <f t="shared" si="0"/>
        <v>4.460869565217392</v>
      </c>
      <c r="E20" s="85">
        <v>5.13</v>
      </c>
      <c r="F20" s="54"/>
      <c r="G20" s="54">
        <v>2.625</v>
      </c>
      <c r="H20" s="26"/>
    </row>
    <row r="21" spans="1:8" ht="12.75">
      <c r="A21" s="57" t="s">
        <v>307</v>
      </c>
      <c r="B21" s="57" t="s">
        <v>304</v>
      </c>
      <c r="C21" s="58" t="s">
        <v>86</v>
      </c>
      <c r="D21" s="54">
        <f t="shared" si="0"/>
        <v>6.228260869565219</v>
      </c>
      <c r="E21" s="85">
        <v>7.1625000000000005</v>
      </c>
      <c r="F21" s="54"/>
      <c r="G21" s="54">
        <v>3.5999999999999996</v>
      </c>
      <c r="H21" s="26"/>
    </row>
    <row r="22" spans="1:8" ht="12.75">
      <c r="A22" s="57" t="s">
        <v>308</v>
      </c>
      <c r="B22" s="57" t="s">
        <v>305</v>
      </c>
      <c r="C22" s="58" t="s">
        <v>86</v>
      </c>
      <c r="D22" s="54">
        <f t="shared" si="0"/>
        <v>6.228260869565219</v>
      </c>
      <c r="E22" s="85">
        <v>7.1625000000000005</v>
      </c>
      <c r="F22" s="54"/>
      <c r="G22" s="54">
        <v>3.5999999999999996</v>
      </c>
      <c r="H22" s="26"/>
    </row>
    <row r="23" spans="1:8" ht="12.75">
      <c r="A23" s="57" t="s">
        <v>309</v>
      </c>
      <c r="B23" s="57" t="s">
        <v>297</v>
      </c>
      <c r="C23" s="58" t="s">
        <v>86</v>
      </c>
      <c r="D23" s="54">
        <f t="shared" si="0"/>
        <v>4.460869565217392</v>
      </c>
      <c r="E23" s="85">
        <v>5.13</v>
      </c>
      <c r="F23" s="54"/>
      <c r="G23" s="54">
        <v>2.625</v>
      </c>
      <c r="H23" s="26"/>
    </row>
    <row r="24" spans="1:8" ht="12.75">
      <c r="A24" s="57" t="s">
        <v>310</v>
      </c>
      <c r="B24" s="57" t="s">
        <v>298</v>
      </c>
      <c r="C24" s="58" t="s">
        <v>86</v>
      </c>
      <c r="D24" s="54">
        <f t="shared" si="0"/>
        <v>6.228260869565219</v>
      </c>
      <c r="E24" s="85">
        <v>7.1625000000000005</v>
      </c>
      <c r="F24" s="54"/>
      <c r="G24" s="54">
        <v>3.5999999999999996</v>
      </c>
      <c r="H24" s="26"/>
    </row>
    <row r="25" spans="1:8" ht="12.75">
      <c r="A25" s="4" t="s">
        <v>80</v>
      </c>
      <c r="B25" s="4" t="s">
        <v>81</v>
      </c>
      <c r="C25" s="28" t="s">
        <v>86</v>
      </c>
      <c r="D25" s="54">
        <f t="shared" si="0"/>
        <v>4.460869565217392</v>
      </c>
      <c r="E25" s="54">
        <v>5.13</v>
      </c>
      <c r="F25" s="54"/>
      <c r="G25" s="54">
        <v>2.625</v>
      </c>
      <c r="H25" s="12"/>
    </row>
    <row r="26" spans="1:8" ht="12.75">
      <c r="A26" s="4" t="s">
        <v>82</v>
      </c>
      <c r="B26" s="4" t="s">
        <v>97</v>
      </c>
      <c r="C26" s="28" t="s">
        <v>75</v>
      </c>
      <c r="D26" s="54">
        <f t="shared" si="0"/>
        <v>6.50217391304348</v>
      </c>
      <c r="E26" s="54">
        <v>7.477500000000001</v>
      </c>
      <c r="F26" s="54"/>
      <c r="G26" s="54">
        <v>2.895</v>
      </c>
      <c r="H26" s="12"/>
    </row>
    <row r="27" spans="1:8" ht="12.75">
      <c r="A27" s="4" t="s">
        <v>83</v>
      </c>
      <c r="B27" s="4" t="s">
        <v>84</v>
      </c>
      <c r="C27" s="28" t="s">
        <v>75</v>
      </c>
      <c r="D27" s="54">
        <f t="shared" si="0"/>
        <v>4.760869565217392</v>
      </c>
      <c r="E27" s="54">
        <v>5.475</v>
      </c>
      <c r="F27" s="54"/>
      <c r="G27" s="54">
        <v>2.4749999999999996</v>
      </c>
      <c r="H27" s="12"/>
    </row>
    <row r="28" spans="1:8" ht="12.75">
      <c r="A28" s="4" t="s">
        <v>95</v>
      </c>
      <c r="B28" s="4" t="s">
        <v>96</v>
      </c>
      <c r="C28" s="28" t="s">
        <v>75</v>
      </c>
      <c r="D28" s="54">
        <f t="shared" si="0"/>
        <v>6.228260869565219</v>
      </c>
      <c r="E28" s="54">
        <v>7.1625000000000005</v>
      </c>
      <c r="F28" s="54"/>
      <c r="G28" s="54">
        <v>3.5999999999999996</v>
      </c>
      <c r="H28" s="12"/>
    </row>
    <row r="29" spans="1:8" ht="12.75">
      <c r="A29" s="4" t="s">
        <v>363</v>
      </c>
      <c r="B29" s="4" t="s">
        <v>364</v>
      </c>
      <c r="C29" s="28" t="s">
        <v>86</v>
      </c>
      <c r="D29" s="54">
        <f t="shared" si="0"/>
        <v>4.460869565217392</v>
      </c>
      <c r="E29" s="54">
        <v>5.13</v>
      </c>
      <c r="F29" s="54"/>
      <c r="G29" s="54">
        <v>2.625</v>
      </c>
      <c r="H29" s="12"/>
    </row>
    <row r="30" spans="2:8" ht="8.25" customHeight="1">
      <c r="B30" s="60"/>
      <c r="D30" s="30"/>
      <c r="E30" s="30"/>
      <c r="F30" s="30"/>
      <c r="G30" s="56"/>
      <c r="H30" s="29"/>
    </row>
    <row r="31" spans="1:8" ht="12" customHeight="1">
      <c r="A31" s="62" t="s">
        <v>299</v>
      </c>
      <c r="B31" s="62"/>
      <c r="C31" s="12"/>
      <c r="D31" s="12"/>
      <c r="E31" s="12"/>
      <c r="F31" s="12"/>
      <c r="G31" s="12"/>
      <c r="H31" s="12"/>
    </row>
    <row r="32" spans="1:8" ht="10.5" customHeight="1">
      <c r="A32" s="62" t="s">
        <v>315</v>
      </c>
      <c r="B32" s="62"/>
      <c r="C32" s="12"/>
      <c r="D32" s="13"/>
      <c r="E32" s="15"/>
      <c r="F32" s="15"/>
      <c r="G32" s="15"/>
      <c r="H32" s="12"/>
    </row>
    <row r="33" spans="1:8" ht="9.75" customHeight="1">
      <c r="A33" s="62" t="s">
        <v>470</v>
      </c>
      <c r="B33" s="62"/>
      <c r="C33" s="12"/>
      <c r="D33" s="13"/>
      <c r="E33" s="15"/>
      <c r="F33" s="15"/>
      <c r="G33" s="15"/>
      <c r="H33" s="12"/>
    </row>
    <row r="34" spans="1:8" ht="10.5" customHeight="1">
      <c r="A34" s="62" t="s">
        <v>473</v>
      </c>
      <c r="B34" s="62"/>
      <c r="C34" s="12"/>
      <c r="D34" s="13"/>
      <c r="E34" s="15"/>
      <c r="F34" s="15"/>
      <c r="G34" s="15"/>
      <c r="H34" s="12"/>
    </row>
    <row r="35" spans="1:8" ht="9.75" customHeight="1">
      <c r="A35" s="62" t="s">
        <v>422</v>
      </c>
      <c r="B35" s="62"/>
      <c r="C35" s="12"/>
      <c r="D35" s="13"/>
      <c r="E35" s="15"/>
      <c r="F35" s="15"/>
      <c r="G35" s="15"/>
      <c r="H35" s="12"/>
    </row>
    <row r="36" spans="1:8" ht="7.5" customHeight="1">
      <c r="A36" s="12"/>
      <c r="B36" s="12"/>
      <c r="C36" s="12"/>
      <c r="D36" s="13"/>
      <c r="E36" s="15"/>
      <c r="F36" s="15"/>
      <c r="G36" s="15"/>
      <c r="H36" s="12"/>
    </row>
    <row r="37" ht="12.75">
      <c r="A37" s="6" t="s">
        <v>2</v>
      </c>
    </row>
    <row r="38" ht="7.5" customHeight="1">
      <c r="A38" s="6"/>
    </row>
    <row r="39" ht="12.75">
      <c r="A39" s="7" t="s">
        <v>845</v>
      </c>
    </row>
  </sheetData>
  <sheetProtection/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info@hakatai.com&amp;R&amp;P&amp;"Arial,Bold"
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M25"/>
  <sheetViews>
    <sheetView showGridLines="0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10.57421875" style="0" customWidth="1"/>
    <col min="2" max="2" width="19.28125" style="0" customWidth="1"/>
    <col min="3" max="3" width="8.8515625" style="0" customWidth="1"/>
    <col min="4" max="4" width="8.57421875" style="0" customWidth="1"/>
    <col min="5" max="5" width="11.7109375" style="5" customWidth="1"/>
    <col min="6" max="6" width="19.7109375" style="5" customWidth="1"/>
    <col min="7" max="7" width="8.57421875" style="5" customWidth="1"/>
    <col min="8" max="13" width="9.140625" style="5" customWidth="1"/>
  </cols>
  <sheetData>
    <row r="1" ht="12.75"/>
    <row r="2" ht="12.75"/>
    <row r="3" ht="12.75"/>
    <row r="4" ht="12.75">
      <c r="A4" s="1" t="s">
        <v>1044</v>
      </c>
    </row>
    <row r="5" spans="1:4" ht="12.75">
      <c r="A5" s="1" t="s">
        <v>472</v>
      </c>
      <c r="C5" s="165" t="s">
        <v>5</v>
      </c>
      <c r="D5" s="165"/>
    </row>
    <row r="6" spans="1:5" ht="12.75">
      <c r="A6" s="6"/>
      <c r="B6" s="5"/>
      <c r="C6" s="6"/>
      <c r="D6" s="6"/>
      <c r="E6" s="12"/>
    </row>
    <row r="7" spans="1:5" ht="12.75">
      <c r="A7" s="3" t="s">
        <v>0</v>
      </c>
      <c r="B7" s="3" t="s">
        <v>1</v>
      </c>
      <c r="C7" s="71" t="s">
        <v>4</v>
      </c>
      <c r="D7" s="71" t="s">
        <v>3</v>
      </c>
      <c r="E7" s="6"/>
    </row>
    <row r="8" spans="1:6" ht="12.75">
      <c r="A8" s="57" t="s">
        <v>1045</v>
      </c>
      <c r="B8" s="57" t="s">
        <v>1050</v>
      </c>
      <c r="C8" s="55">
        <f>D8/1.09</f>
        <v>10.266055045871559</v>
      </c>
      <c r="D8" s="55">
        <v>11.19</v>
      </c>
      <c r="F8" s="7"/>
    </row>
    <row r="9" spans="1:6" ht="12.75">
      <c r="A9" s="57" t="s">
        <v>1046</v>
      </c>
      <c r="B9" s="57" t="s">
        <v>1051</v>
      </c>
      <c r="C9" s="55">
        <f>D9/1.09</f>
        <v>10.266055045871559</v>
      </c>
      <c r="D9" s="55">
        <v>11.19</v>
      </c>
      <c r="E9" s="8"/>
      <c r="F9" s="8"/>
    </row>
    <row r="10" spans="1:6" ht="12.75">
      <c r="A10" s="57" t="s">
        <v>1047</v>
      </c>
      <c r="B10" s="57" t="s">
        <v>1052</v>
      </c>
      <c r="C10" s="55">
        <f>D10/1.09</f>
        <v>10.266055045871559</v>
      </c>
      <c r="D10" s="55">
        <v>11.19</v>
      </c>
      <c r="E10" s="8"/>
      <c r="F10" s="8"/>
    </row>
    <row r="11" spans="1:6" ht="12.75">
      <c r="A11" s="57" t="s">
        <v>1048</v>
      </c>
      <c r="B11" s="57" t="s">
        <v>1053</v>
      </c>
      <c r="C11" s="55">
        <f>D11/1.09</f>
        <v>10.266055045871559</v>
      </c>
      <c r="D11" s="55">
        <v>11.19</v>
      </c>
      <c r="E11" s="8"/>
      <c r="F11" s="8"/>
    </row>
    <row r="12" spans="1:6" ht="12.75">
      <c r="A12" s="57" t="s">
        <v>1049</v>
      </c>
      <c r="B12" s="57" t="s">
        <v>1054</v>
      </c>
      <c r="C12" s="55">
        <f>D12/1.09</f>
        <v>10.266055045871559</v>
      </c>
      <c r="D12" s="55">
        <v>11.19</v>
      </c>
      <c r="E12" s="8"/>
      <c r="F12" s="8"/>
    </row>
    <row r="13" spans="1:6" s="5" customFormat="1" ht="12.75">
      <c r="A13" s="60"/>
      <c r="B13" s="60"/>
      <c r="C13" s="84"/>
      <c r="D13" s="84"/>
      <c r="E13" s="8"/>
      <c r="F13" s="8"/>
    </row>
    <row r="14" spans="1:6" s="5" customFormat="1" ht="12.75">
      <c r="A14" s="60" t="s">
        <v>999</v>
      </c>
      <c r="B14" s="60"/>
      <c r="C14" s="84"/>
      <c r="D14" s="84"/>
      <c r="E14" s="8"/>
      <c r="F14" s="8"/>
    </row>
    <row r="16" spans="1:4" s="5" customFormat="1" ht="12.75">
      <c r="A16" s="12" t="s">
        <v>1033</v>
      </c>
      <c r="B16"/>
      <c r="C16"/>
      <c r="D16"/>
    </row>
    <row r="17" ht="12.75">
      <c r="A17" s="12" t="s">
        <v>1034</v>
      </c>
    </row>
    <row r="18" spans="5:13" s="2" customFormat="1" ht="12.75">
      <c r="E18" s="7"/>
      <c r="F18" s="7"/>
      <c r="G18" s="7"/>
      <c r="H18" s="7"/>
      <c r="I18" s="7"/>
      <c r="J18" s="7"/>
      <c r="K18" s="7"/>
      <c r="L18" s="7"/>
      <c r="M18" s="7"/>
    </row>
    <row r="19" spans="1:6" ht="12.75">
      <c r="A19" s="12" t="s">
        <v>972</v>
      </c>
      <c r="B19" s="12"/>
      <c r="C19" s="12"/>
      <c r="D19" s="13"/>
      <c r="E19" s="12"/>
      <c r="F19" s="12"/>
    </row>
    <row r="20" spans="1:6" ht="12.75">
      <c r="A20" s="12" t="s">
        <v>422</v>
      </c>
      <c r="B20" s="12"/>
      <c r="C20" s="12"/>
      <c r="D20" s="13"/>
      <c r="E20" s="15"/>
      <c r="F20" s="12"/>
    </row>
    <row r="21" spans="1:6" ht="12.75">
      <c r="A21" s="12"/>
      <c r="B21" s="12"/>
      <c r="C21" s="12"/>
      <c r="D21" s="13"/>
      <c r="E21" s="15"/>
      <c r="F21" s="12"/>
    </row>
    <row r="23" spans="1:6" s="5" customFormat="1" ht="12.75">
      <c r="A23" s="6" t="s">
        <v>2</v>
      </c>
      <c r="B23" s="2"/>
      <c r="C23" s="2"/>
      <c r="D23" s="2"/>
      <c r="E23" s="7"/>
      <c r="F23" s="7"/>
    </row>
    <row r="25" spans="1:4" s="5" customFormat="1" ht="12.75">
      <c r="A25" t="s">
        <v>846</v>
      </c>
      <c r="B25"/>
      <c r="C25"/>
      <c r="D25"/>
    </row>
  </sheetData>
  <sheetProtection/>
  <mergeCells count="1">
    <mergeCell ref="C5:D5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N50"/>
  <sheetViews>
    <sheetView showGridLines="0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8.8515625" style="0" customWidth="1"/>
    <col min="2" max="2" width="19.28125" style="0" customWidth="1"/>
    <col min="3" max="3" width="8.8515625" style="0" customWidth="1"/>
    <col min="4" max="4" width="8.57421875" style="0" customWidth="1"/>
    <col min="5" max="5" width="13.7109375" style="5" customWidth="1"/>
    <col min="6" max="6" width="11.7109375" style="5" customWidth="1"/>
    <col min="7" max="7" width="8.28125" style="5" customWidth="1"/>
    <col min="8" max="8" width="8.57421875" style="5" customWidth="1"/>
    <col min="9" max="14" width="9.140625" style="5" customWidth="1"/>
  </cols>
  <sheetData>
    <row r="1" ht="12.75"/>
    <row r="2" ht="12.75"/>
    <row r="3" ht="12.75"/>
    <row r="5" ht="12.75">
      <c r="A5" s="1" t="s">
        <v>570</v>
      </c>
    </row>
    <row r="6" spans="1:4" ht="12.75">
      <c r="A6" s="1" t="s">
        <v>472</v>
      </c>
      <c r="C6" s="165" t="s">
        <v>5</v>
      </c>
      <c r="D6" s="165"/>
    </row>
    <row r="7" spans="1:4" ht="12.75">
      <c r="A7" s="1"/>
      <c r="C7" s="83"/>
      <c r="D7" s="83"/>
    </row>
    <row r="8" spans="1:4" ht="12.75">
      <c r="A8" s="3" t="s">
        <v>0</v>
      </c>
      <c r="B8" s="3" t="s">
        <v>1</v>
      </c>
      <c r="C8" s="3" t="s">
        <v>4</v>
      </c>
      <c r="D8" s="3" t="s">
        <v>3</v>
      </c>
    </row>
    <row r="9" spans="1:4" ht="12.75">
      <c r="A9" s="147" t="s">
        <v>571</v>
      </c>
      <c r="B9" s="148" t="s">
        <v>572</v>
      </c>
      <c r="C9" s="149">
        <f>D9/0.98</f>
        <v>3.581632653061224</v>
      </c>
      <c r="D9" s="55">
        <v>3.51</v>
      </c>
    </row>
    <row r="10" spans="1:4" ht="12.75">
      <c r="A10" s="150" t="s">
        <v>573</v>
      </c>
      <c r="B10" s="148" t="s">
        <v>574</v>
      </c>
      <c r="C10" s="149">
        <f aca="true" t="shared" si="0" ref="C10:C18">D10/0.98</f>
        <v>3.581632653061224</v>
      </c>
      <c r="D10" s="55">
        <v>3.51</v>
      </c>
    </row>
    <row r="11" spans="1:4" ht="12.75">
      <c r="A11" s="150" t="s">
        <v>575</v>
      </c>
      <c r="B11" s="148" t="s">
        <v>576</v>
      </c>
      <c r="C11" s="149">
        <f t="shared" si="0"/>
        <v>3.581632653061224</v>
      </c>
      <c r="D11" s="55">
        <v>3.51</v>
      </c>
    </row>
    <row r="12" spans="1:4" ht="12.75">
      <c r="A12" s="147" t="s">
        <v>577</v>
      </c>
      <c r="B12" s="148" t="s">
        <v>578</v>
      </c>
      <c r="C12" s="149">
        <f t="shared" si="0"/>
        <v>3.581632653061224</v>
      </c>
      <c r="D12" s="55">
        <v>3.51</v>
      </c>
    </row>
    <row r="13" spans="1:4" ht="12.75">
      <c r="A13" s="147" t="s">
        <v>579</v>
      </c>
      <c r="B13" s="148" t="s">
        <v>580</v>
      </c>
      <c r="C13" s="149">
        <f t="shared" si="0"/>
        <v>3.581632653061224</v>
      </c>
      <c r="D13" s="55">
        <v>3.51</v>
      </c>
    </row>
    <row r="14" spans="1:4" ht="12.75">
      <c r="A14" s="150" t="s">
        <v>581</v>
      </c>
      <c r="B14" s="148" t="s">
        <v>582</v>
      </c>
      <c r="C14" s="149">
        <f t="shared" si="0"/>
        <v>3.581632653061224</v>
      </c>
      <c r="D14" s="55">
        <v>3.51</v>
      </c>
    </row>
    <row r="15" spans="1:4" ht="12.75">
      <c r="A15" s="147" t="s">
        <v>583</v>
      </c>
      <c r="B15" s="148" t="s">
        <v>584</v>
      </c>
      <c r="C15" s="149">
        <f t="shared" si="0"/>
        <v>3.581632653061224</v>
      </c>
      <c r="D15" s="55">
        <v>3.51</v>
      </c>
    </row>
    <row r="16" spans="1:4" ht="12.75">
      <c r="A16" s="150" t="s">
        <v>585</v>
      </c>
      <c r="B16" s="148" t="s">
        <v>586</v>
      </c>
      <c r="C16" s="149">
        <f t="shared" si="0"/>
        <v>3.581632653061224</v>
      </c>
      <c r="D16" s="55">
        <v>3.51</v>
      </c>
    </row>
    <row r="17" spans="1:4" ht="12.75">
      <c r="A17" s="147" t="s">
        <v>587</v>
      </c>
      <c r="B17" s="148" t="s">
        <v>588</v>
      </c>
      <c r="C17" s="149">
        <f t="shared" si="0"/>
        <v>3.581632653061224</v>
      </c>
      <c r="D17" s="55">
        <v>3.51</v>
      </c>
    </row>
    <row r="18" spans="1:4" ht="12.75">
      <c r="A18" s="150" t="s">
        <v>589</v>
      </c>
      <c r="B18" s="148" t="s">
        <v>590</v>
      </c>
      <c r="C18" s="149">
        <f t="shared" si="0"/>
        <v>3.581632653061224</v>
      </c>
      <c r="D18" s="55">
        <v>3.51</v>
      </c>
    </row>
    <row r="19" spans="1:4" ht="12.75">
      <c r="A19" s="7"/>
      <c r="B19" s="38"/>
      <c r="C19" s="145"/>
      <c r="D19" s="84"/>
    </row>
    <row r="20" spans="1:3" ht="12.75">
      <c r="A20" s="6" t="s">
        <v>591</v>
      </c>
      <c r="B20" s="2"/>
      <c r="C20" s="146"/>
    </row>
    <row r="21" spans="1:7" ht="12.75">
      <c r="A21" s="4" t="s">
        <v>592</v>
      </c>
      <c r="B21" s="148" t="s">
        <v>593</v>
      </c>
      <c r="C21" s="149">
        <f aca="true" t="shared" si="1" ref="C21:C26">D21/0.98</f>
        <v>3.581632653061224</v>
      </c>
      <c r="D21" s="55">
        <v>3.51</v>
      </c>
      <c r="E21" s="76"/>
      <c r="G21" s="7"/>
    </row>
    <row r="22" spans="1:7" ht="12.75">
      <c r="A22" s="4" t="s">
        <v>594</v>
      </c>
      <c r="B22" s="148" t="s">
        <v>595</v>
      </c>
      <c r="C22" s="149">
        <f t="shared" si="1"/>
        <v>3.581632653061224</v>
      </c>
      <c r="D22" s="55">
        <v>3.51</v>
      </c>
      <c r="E22" s="76"/>
      <c r="G22" s="7"/>
    </row>
    <row r="23" spans="1:7" ht="12.75">
      <c r="A23" s="4" t="s">
        <v>596</v>
      </c>
      <c r="B23" s="148" t="s">
        <v>597</v>
      </c>
      <c r="C23" s="149">
        <f t="shared" si="1"/>
        <v>3.581632653061224</v>
      </c>
      <c r="D23" s="55">
        <v>3.51</v>
      </c>
      <c r="E23" s="77"/>
      <c r="F23" s="8"/>
      <c r="G23" s="8"/>
    </row>
    <row r="24" spans="1:7" ht="12.75">
      <c r="A24" s="4" t="s">
        <v>598</v>
      </c>
      <c r="B24" s="148" t="s">
        <v>599</v>
      </c>
      <c r="C24" s="149">
        <f t="shared" si="1"/>
        <v>3.581632653061224</v>
      </c>
      <c r="D24" s="55">
        <v>3.51</v>
      </c>
      <c r="E24" s="77"/>
      <c r="F24" s="8"/>
      <c r="G24" s="8"/>
    </row>
    <row r="25" spans="1:9" ht="12.75">
      <c r="A25" s="4" t="s">
        <v>600</v>
      </c>
      <c r="B25" s="148" t="s">
        <v>601</v>
      </c>
      <c r="C25" s="149">
        <f t="shared" si="1"/>
        <v>3.581632653061224</v>
      </c>
      <c r="D25" s="55">
        <v>3.51</v>
      </c>
      <c r="E25" s="75"/>
      <c r="F25" s="6"/>
      <c r="G25" s="6"/>
      <c r="H25" s="6"/>
      <c r="I25" s="6"/>
    </row>
    <row r="26" spans="1:9" ht="12.75">
      <c r="A26" s="4" t="s">
        <v>791</v>
      </c>
      <c r="B26" s="148" t="s">
        <v>792</v>
      </c>
      <c r="C26" s="149">
        <f t="shared" si="1"/>
        <v>3.581632653061224</v>
      </c>
      <c r="D26" s="55">
        <v>3.51</v>
      </c>
      <c r="E26" s="6"/>
      <c r="F26" s="6"/>
      <c r="G26" s="6"/>
      <c r="H26" s="6"/>
      <c r="I26" s="6"/>
    </row>
    <row r="27" spans="1:9" ht="12.75">
      <c r="A27" s="12"/>
      <c r="B27" s="12"/>
      <c r="C27" s="17"/>
      <c r="D27" s="17"/>
      <c r="E27" s="6"/>
      <c r="F27" s="6"/>
      <c r="G27" s="6"/>
      <c r="H27" s="6"/>
      <c r="I27" s="6"/>
    </row>
    <row r="28" spans="1:14" s="2" customFormat="1" ht="12.75">
      <c r="A28" s="26" t="s">
        <v>602</v>
      </c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2" customFormat="1" ht="12.75">
      <c r="A29" s="26" t="s">
        <v>351</v>
      </c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2" customFormat="1" ht="12.75">
      <c r="A30" s="12" t="s">
        <v>473</v>
      </c>
      <c r="E30" s="7"/>
      <c r="F30" s="7"/>
      <c r="G30" s="7"/>
      <c r="H30" s="7"/>
      <c r="I30" s="7"/>
      <c r="J30" s="7"/>
      <c r="K30" s="7"/>
      <c r="L30" s="7"/>
      <c r="M30" s="7"/>
      <c r="N30" s="7"/>
    </row>
    <row r="31" ht="12.75">
      <c r="A31" s="12" t="s">
        <v>422</v>
      </c>
    </row>
    <row r="32" spans="1:14" s="2" customFormat="1" ht="12.75">
      <c r="A32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="5" customFormat="1" ht="6.75" customHeight="1">
      <c r="A33" s="6"/>
    </row>
    <row r="34" spans="1:3" ht="12.75">
      <c r="A34" s="6" t="s">
        <v>772</v>
      </c>
      <c r="B34" s="2"/>
      <c r="C34" s="146"/>
    </row>
    <row r="35" spans="1:4" ht="12.75">
      <c r="A35" s="3" t="s">
        <v>0</v>
      </c>
      <c r="B35" s="3" t="s">
        <v>1</v>
      </c>
      <c r="C35" s="3" t="s">
        <v>783</v>
      </c>
      <c r="D35" s="6"/>
    </row>
    <row r="36" spans="1:14" s="2" customFormat="1" ht="12.75">
      <c r="A36" s="4" t="s">
        <v>773</v>
      </c>
      <c r="B36" s="148" t="s">
        <v>779</v>
      </c>
      <c r="C36" s="149">
        <v>0.5</v>
      </c>
      <c r="D36" s="84"/>
      <c r="E36" s="12"/>
      <c r="F36" s="12"/>
      <c r="G36" s="12"/>
      <c r="H36" s="7"/>
      <c r="I36" s="7"/>
      <c r="J36" s="7"/>
      <c r="K36" s="7"/>
      <c r="L36" s="7"/>
      <c r="M36" s="7"/>
      <c r="N36" s="7"/>
    </row>
    <row r="37" spans="1:14" s="2" customFormat="1" ht="12.75">
      <c r="A37" s="4" t="s">
        <v>774</v>
      </c>
      <c r="B37" s="148" t="s">
        <v>780</v>
      </c>
      <c r="C37" s="149">
        <v>0.5</v>
      </c>
      <c r="D37" s="84"/>
      <c r="E37" s="13"/>
      <c r="F37" s="15"/>
      <c r="G37" s="12"/>
      <c r="H37" s="7"/>
      <c r="I37" s="7"/>
      <c r="J37" s="7"/>
      <c r="K37" s="7"/>
      <c r="L37" s="7"/>
      <c r="M37" s="7"/>
      <c r="N37" s="7"/>
    </row>
    <row r="38" spans="1:14" s="2" customFormat="1" ht="12.75">
      <c r="A38" s="4" t="s">
        <v>775</v>
      </c>
      <c r="B38" s="148" t="s">
        <v>443</v>
      </c>
      <c r="C38" s="149">
        <v>0.5</v>
      </c>
      <c r="D38" s="84"/>
      <c r="E38" s="13"/>
      <c r="F38" s="15"/>
      <c r="G38" s="12"/>
      <c r="H38" s="7"/>
      <c r="I38" s="7"/>
      <c r="J38" s="7"/>
      <c r="K38" s="7"/>
      <c r="L38" s="7"/>
      <c r="M38" s="7"/>
      <c r="N38" s="7"/>
    </row>
    <row r="39" spans="1:4" ht="12.75">
      <c r="A39" s="4" t="s">
        <v>776</v>
      </c>
      <c r="B39" s="148" t="s">
        <v>781</v>
      </c>
      <c r="C39" s="149">
        <v>0.5</v>
      </c>
      <c r="D39" s="84"/>
    </row>
    <row r="40" spans="1:4" ht="12.75">
      <c r="A40" s="4" t="s">
        <v>777</v>
      </c>
      <c r="B40" s="148" t="s">
        <v>110</v>
      </c>
      <c r="C40" s="149">
        <v>0.5</v>
      </c>
      <c r="D40" s="84"/>
    </row>
    <row r="41" spans="1:4" ht="12.75">
      <c r="A41" s="4" t="s">
        <v>778</v>
      </c>
      <c r="B41" s="148" t="s">
        <v>782</v>
      </c>
      <c r="C41" s="149">
        <v>0.5</v>
      </c>
      <c r="D41" s="84"/>
    </row>
    <row r="43" spans="1:7" ht="12.75">
      <c r="A43" s="26" t="s">
        <v>784</v>
      </c>
      <c r="B43" s="2"/>
      <c r="C43" s="2"/>
      <c r="D43" s="2"/>
      <c r="E43" s="7"/>
      <c r="F43" s="7"/>
      <c r="G43" s="7"/>
    </row>
    <row r="44" spans="1:7" ht="12.75">
      <c r="A44" s="12" t="s">
        <v>473</v>
      </c>
      <c r="B44" s="2"/>
      <c r="C44" s="2"/>
      <c r="D44" s="2"/>
      <c r="E44" s="7"/>
      <c r="F44" s="7"/>
      <c r="G44" s="7"/>
    </row>
    <row r="45" ht="12.75">
      <c r="A45" s="12" t="s">
        <v>422</v>
      </c>
    </row>
    <row r="48" spans="1:14" s="2" customFormat="1" ht="12.75">
      <c r="A48" s="6" t="s">
        <v>2</v>
      </c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2" customFormat="1" ht="12.75">
      <c r="A49"/>
      <c r="B49" s="12"/>
      <c r="C49" s="12"/>
      <c r="D49" s="13"/>
      <c r="E49" s="12"/>
      <c r="F49" s="12"/>
      <c r="G49" s="12"/>
      <c r="H49" s="7"/>
      <c r="I49" s="7"/>
      <c r="J49" s="7"/>
      <c r="K49" s="7"/>
      <c r="L49" s="7"/>
      <c r="M49" s="7"/>
      <c r="N49" s="7"/>
    </row>
    <row r="50" spans="1:14" s="2" customFormat="1" ht="12.75">
      <c r="A50" t="s">
        <v>846</v>
      </c>
      <c r="B50" s="12"/>
      <c r="C50" s="12"/>
      <c r="D50" s="13"/>
      <c r="E50" s="13"/>
      <c r="F50" s="15"/>
      <c r="G50" s="12"/>
      <c r="H50" s="7"/>
      <c r="I50" s="7"/>
      <c r="J50" s="7"/>
      <c r="K50" s="7"/>
      <c r="L50" s="7"/>
      <c r="M50" s="7"/>
      <c r="N50" s="7"/>
    </row>
  </sheetData>
  <sheetProtection/>
  <mergeCells count="1">
    <mergeCell ref="C6:D6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N50"/>
  <sheetViews>
    <sheetView showGridLines="0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8.8515625" style="0" customWidth="1"/>
    <col min="2" max="2" width="19.28125" style="0" customWidth="1"/>
    <col min="3" max="3" width="8.8515625" style="0" customWidth="1"/>
    <col min="4" max="4" width="8.57421875" style="0" customWidth="1"/>
    <col min="5" max="5" width="13.7109375" style="5" customWidth="1"/>
    <col min="6" max="6" width="11.7109375" style="5" customWidth="1"/>
    <col min="7" max="7" width="8.28125" style="5" customWidth="1"/>
    <col min="8" max="8" width="8.57421875" style="5" customWidth="1"/>
    <col min="9" max="14" width="9.140625" style="5" customWidth="1"/>
  </cols>
  <sheetData>
    <row r="1" ht="12.75"/>
    <row r="2" ht="12.75"/>
    <row r="3" ht="12.75"/>
    <row r="5" ht="12.75">
      <c r="A5" s="1" t="s">
        <v>936</v>
      </c>
    </row>
    <row r="6" spans="1:4" ht="12.75">
      <c r="A6" s="1" t="s">
        <v>472</v>
      </c>
      <c r="C6" s="165" t="s">
        <v>5</v>
      </c>
      <c r="D6" s="165"/>
    </row>
    <row r="7" spans="1:4" ht="12.75">
      <c r="A7" s="1"/>
      <c r="C7" s="83"/>
      <c r="D7" s="83"/>
    </row>
    <row r="8" spans="1:4" ht="12.75">
      <c r="A8" s="3" t="s">
        <v>0</v>
      </c>
      <c r="B8" s="3" t="s">
        <v>1</v>
      </c>
      <c r="C8" s="3" t="s">
        <v>4</v>
      </c>
      <c r="D8" s="3" t="s">
        <v>3</v>
      </c>
    </row>
    <row r="9" spans="1:4" ht="12.75">
      <c r="A9" s="147" t="s">
        <v>937</v>
      </c>
      <c r="B9" s="4" t="s">
        <v>944</v>
      </c>
      <c r="C9" s="149">
        <f>D9/0.98</f>
        <v>9.127551020408164</v>
      </c>
      <c r="D9" s="55">
        <f>17.89/2</f>
        <v>8.945</v>
      </c>
    </row>
    <row r="10" spans="1:4" ht="12.75">
      <c r="A10" s="150" t="s">
        <v>938</v>
      </c>
      <c r="B10" s="4" t="s">
        <v>945</v>
      </c>
      <c r="C10" s="149">
        <f aca="true" t="shared" si="0" ref="C10:C15">D10/0.98</f>
        <v>8.204081632653061</v>
      </c>
      <c r="D10" s="55">
        <f>16.08/2</f>
        <v>8.04</v>
      </c>
    </row>
    <row r="11" spans="1:4" ht="12.75">
      <c r="A11" s="150" t="s">
        <v>939</v>
      </c>
      <c r="B11" s="4" t="s">
        <v>946</v>
      </c>
      <c r="C11" s="149">
        <f t="shared" si="0"/>
        <v>7.826530612244898</v>
      </c>
      <c r="D11" s="55">
        <f>15.34/2</f>
        <v>7.67</v>
      </c>
    </row>
    <row r="12" spans="1:4" ht="12.75">
      <c r="A12" s="147" t="s">
        <v>942</v>
      </c>
      <c r="B12" s="4" t="s">
        <v>947</v>
      </c>
      <c r="C12" s="149">
        <f t="shared" si="0"/>
        <v>9.10204081632653</v>
      </c>
      <c r="D12" s="55">
        <f>17.84/2</f>
        <v>8.92</v>
      </c>
    </row>
    <row r="13" spans="1:4" ht="12.75">
      <c r="A13" s="147" t="s">
        <v>940</v>
      </c>
      <c r="B13" s="4" t="s">
        <v>948</v>
      </c>
      <c r="C13" s="149">
        <f t="shared" si="0"/>
        <v>10.61734693877551</v>
      </c>
      <c r="D13" s="55">
        <f>20.81/2</f>
        <v>10.405</v>
      </c>
    </row>
    <row r="14" spans="1:4" ht="12.75">
      <c r="A14" s="150" t="s">
        <v>941</v>
      </c>
      <c r="B14" s="4" t="s">
        <v>949</v>
      </c>
      <c r="C14" s="149">
        <f t="shared" si="0"/>
        <v>10.173469387755103</v>
      </c>
      <c r="D14" s="55">
        <f>19.94/2</f>
        <v>9.97</v>
      </c>
    </row>
    <row r="15" spans="1:4" ht="12.75">
      <c r="A15" s="147" t="s">
        <v>943</v>
      </c>
      <c r="B15" s="4" t="s">
        <v>950</v>
      </c>
      <c r="C15" s="149">
        <f t="shared" si="0"/>
        <v>8.86734693877551</v>
      </c>
      <c r="D15" s="55">
        <f>17.38/2</f>
        <v>8.69</v>
      </c>
    </row>
    <row r="16" spans="1:4" ht="12.75">
      <c r="A16" s="7"/>
      <c r="B16" s="38"/>
      <c r="C16" s="145"/>
      <c r="D16" s="84"/>
    </row>
    <row r="17" spans="1:4" ht="12.75">
      <c r="A17" s="26" t="s">
        <v>602</v>
      </c>
      <c r="B17" s="2"/>
      <c r="C17" s="2"/>
      <c r="D17" s="2"/>
    </row>
    <row r="18" spans="1:5" ht="12.75">
      <c r="A18" s="26" t="s">
        <v>351</v>
      </c>
      <c r="B18" s="2"/>
      <c r="C18" s="2"/>
      <c r="D18" s="2"/>
      <c r="E18" s="76"/>
    </row>
    <row r="19" spans="1:5" ht="12.75">
      <c r="A19" s="12" t="s">
        <v>473</v>
      </c>
      <c r="B19" s="2"/>
      <c r="C19" s="2"/>
      <c r="D19" s="2"/>
      <c r="E19" s="76"/>
    </row>
    <row r="20" spans="1:5" ht="12.75">
      <c r="A20" s="12" t="s">
        <v>422</v>
      </c>
      <c r="E20" s="77"/>
    </row>
    <row r="21" spans="2:7" ht="12.75">
      <c r="B21" s="2"/>
      <c r="C21" s="2"/>
      <c r="D21" s="155"/>
      <c r="E21" s="156"/>
      <c r="G21" s="7"/>
    </row>
    <row r="22" spans="1:7" ht="12.75">
      <c r="A22" s="6"/>
      <c r="B22" s="5"/>
      <c r="C22" s="5"/>
      <c r="D22" s="157"/>
      <c r="E22" s="158"/>
      <c r="G22" s="7"/>
    </row>
    <row r="23" spans="5:7" ht="12.75">
      <c r="E23" s="7"/>
      <c r="F23" s="8"/>
      <c r="G23" s="8"/>
    </row>
    <row r="24" spans="5:7" ht="12.75">
      <c r="E24" s="7"/>
      <c r="F24" s="8"/>
      <c r="G24" s="8"/>
    </row>
    <row r="25" spans="6:9" ht="12.75">
      <c r="F25" s="6"/>
      <c r="G25" s="6"/>
      <c r="H25" s="6"/>
      <c r="I25" s="6"/>
    </row>
    <row r="26" spans="6:9" ht="12.75">
      <c r="F26" s="7"/>
      <c r="G26" s="7"/>
      <c r="H26" s="6"/>
      <c r="I26" s="6"/>
    </row>
    <row r="27" spans="6:9" ht="12.75">
      <c r="F27" s="7"/>
      <c r="G27" s="7"/>
      <c r="H27" s="6"/>
      <c r="I27" s="6"/>
    </row>
    <row r="28" spans="1:14" s="2" customFormat="1" ht="12.75">
      <c r="A28"/>
      <c r="B28"/>
      <c r="C28"/>
      <c r="D28"/>
      <c r="E28" s="7"/>
      <c r="F28" s="5"/>
      <c r="G28" s="5"/>
      <c r="H28" s="7"/>
      <c r="I28" s="7"/>
      <c r="J28" s="7"/>
      <c r="K28" s="7"/>
      <c r="L28" s="7"/>
      <c r="M28" s="7"/>
      <c r="N28" s="7"/>
    </row>
    <row r="29" spans="1:14" s="2" customFormat="1" ht="12.75">
      <c r="A29"/>
      <c r="B29"/>
      <c r="C29"/>
      <c r="D29"/>
      <c r="E29" s="12"/>
      <c r="F29" s="5"/>
      <c r="G29" s="5"/>
      <c r="H29" s="7"/>
      <c r="I29" s="7"/>
      <c r="J29" s="7"/>
      <c r="K29" s="7"/>
      <c r="L29" s="7"/>
      <c r="M29" s="7"/>
      <c r="N29" s="7"/>
    </row>
    <row r="30" spans="1:14" s="2" customFormat="1" ht="12.75">
      <c r="A30"/>
      <c r="B30"/>
      <c r="C30"/>
      <c r="D30"/>
      <c r="E30" s="13"/>
      <c r="F30" s="5"/>
      <c r="G30" s="5"/>
      <c r="H30" s="7"/>
      <c r="I30" s="7"/>
      <c r="J30" s="7"/>
      <c r="K30" s="7"/>
      <c r="L30" s="7"/>
      <c r="M30" s="7"/>
      <c r="N30" s="7"/>
    </row>
    <row r="31" spans="6:7" ht="12.75">
      <c r="F31" s="7"/>
      <c r="G31" s="7"/>
    </row>
    <row r="32" spans="1:14" s="2" customFormat="1" ht="12.75">
      <c r="A32"/>
      <c r="B32"/>
      <c r="C32"/>
      <c r="D32"/>
      <c r="E32" s="5"/>
      <c r="F32" s="12"/>
      <c r="G32" s="12"/>
      <c r="H32" s="7"/>
      <c r="I32" s="7"/>
      <c r="J32" s="7"/>
      <c r="K32" s="7"/>
      <c r="L32" s="7"/>
      <c r="M32" s="7"/>
      <c r="N32" s="7"/>
    </row>
    <row r="33" spans="1:7" s="5" customFormat="1" ht="6.75" customHeight="1">
      <c r="A33"/>
      <c r="B33"/>
      <c r="C33"/>
      <c r="D33"/>
      <c r="F33" s="15"/>
      <c r="G33" s="12"/>
    </row>
    <row r="36" spans="1:14" s="2" customFormat="1" ht="12.75">
      <c r="A36"/>
      <c r="B36"/>
      <c r="C36"/>
      <c r="D36"/>
      <c r="E36" s="5"/>
      <c r="F36" s="5"/>
      <c r="G36" s="5"/>
      <c r="H36" s="7"/>
      <c r="I36" s="7"/>
      <c r="J36" s="7"/>
      <c r="K36" s="7"/>
      <c r="L36" s="7"/>
      <c r="M36" s="7"/>
      <c r="N36" s="7"/>
    </row>
    <row r="37" spans="1:14" s="2" customFormat="1" ht="12.75">
      <c r="A37"/>
      <c r="B37"/>
      <c r="C37"/>
      <c r="D37"/>
      <c r="E37" s="5"/>
      <c r="F37" s="5"/>
      <c r="G37" s="5"/>
      <c r="H37" s="7"/>
      <c r="I37" s="7"/>
      <c r="J37" s="7"/>
      <c r="K37" s="7"/>
      <c r="L37" s="7"/>
      <c r="M37" s="7"/>
      <c r="N37" s="7"/>
    </row>
    <row r="38" spans="1:14" s="2" customFormat="1" ht="12.75">
      <c r="A38"/>
      <c r="B38"/>
      <c r="C38"/>
      <c r="D38"/>
      <c r="E38" s="5"/>
      <c r="F38" s="5"/>
      <c r="G38" s="5"/>
      <c r="H38" s="7"/>
      <c r="I38" s="7"/>
      <c r="J38" s="7"/>
      <c r="K38" s="7"/>
      <c r="L38" s="7"/>
      <c r="M38" s="7"/>
      <c r="N38" s="7"/>
    </row>
    <row r="48" spans="1:14" s="2" customFormat="1" ht="12.75">
      <c r="A48"/>
      <c r="B48"/>
      <c r="C48"/>
      <c r="D48"/>
      <c r="E48" s="5"/>
      <c r="F48" s="5"/>
      <c r="G48" s="5"/>
      <c r="H48" s="7"/>
      <c r="I48" s="7"/>
      <c r="J48" s="7"/>
      <c r="K48" s="7"/>
      <c r="L48" s="7"/>
      <c r="M48" s="7"/>
      <c r="N48" s="7"/>
    </row>
    <row r="49" spans="1:14" s="2" customFormat="1" ht="12.75">
      <c r="A49"/>
      <c r="B49"/>
      <c r="C49"/>
      <c r="D49"/>
      <c r="E49" s="5"/>
      <c r="F49" s="5"/>
      <c r="G49" s="5"/>
      <c r="H49" s="7"/>
      <c r="I49" s="7"/>
      <c r="J49" s="7"/>
      <c r="K49" s="7"/>
      <c r="L49" s="7"/>
      <c r="M49" s="7"/>
      <c r="N49" s="7"/>
    </row>
    <row r="50" spans="1:14" s="2" customFormat="1" ht="12.75">
      <c r="A50"/>
      <c r="B50"/>
      <c r="C50"/>
      <c r="D50"/>
      <c r="E50" s="5"/>
      <c r="F50" s="5"/>
      <c r="G50" s="5"/>
      <c r="H50" s="7"/>
      <c r="I50" s="7"/>
      <c r="J50" s="7"/>
      <c r="K50" s="7"/>
      <c r="L50" s="7"/>
      <c r="M50" s="7"/>
      <c r="N50" s="7"/>
    </row>
  </sheetData>
  <sheetProtection/>
  <mergeCells count="1">
    <mergeCell ref="C6:D6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N48"/>
  <sheetViews>
    <sheetView showGridLines="0" zoomScaleSheetLayoutView="100" zoomScalePageLayoutView="0" workbookViewId="0" topLeftCell="A13">
      <selection activeCell="C28" sqref="C28"/>
    </sheetView>
  </sheetViews>
  <sheetFormatPr defaultColWidth="9.140625" defaultRowHeight="12.75"/>
  <cols>
    <col min="1" max="1" width="9.57421875" style="0" customWidth="1"/>
    <col min="2" max="2" width="20.57421875" style="0" customWidth="1"/>
    <col min="3" max="3" width="8.8515625" style="0" customWidth="1"/>
    <col min="4" max="4" width="8.57421875" style="0" customWidth="1"/>
    <col min="5" max="5" width="13.7109375" style="5" customWidth="1"/>
    <col min="6" max="6" width="11.7109375" style="5" customWidth="1"/>
    <col min="7" max="7" width="8.28125" style="5" customWidth="1"/>
    <col min="8" max="8" width="8.57421875" style="5" customWidth="1"/>
    <col min="9" max="14" width="9.140625" style="5" customWidth="1"/>
  </cols>
  <sheetData>
    <row r="1" ht="12.75"/>
    <row r="2" ht="12.75"/>
    <row r="3" ht="12.75"/>
    <row r="5" ht="12.75">
      <c r="A5" s="1" t="s">
        <v>603</v>
      </c>
    </row>
    <row r="6" ht="12.75">
      <c r="A6" s="1" t="s">
        <v>472</v>
      </c>
    </row>
    <row r="7" ht="12.75">
      <c r="A7" s="1"/>
    </row>
    <row r="8" spans="1:4" ht="12.75">
      <c r="A8" s="6" t="s">
        <v>705</v>
      </c>
      <c r="B8" s="2"/>
      <c r="C8" s="165" t="s">
        <v>5</v>
      </c>
      <c r="D8" s="165"/>
    </row>
    <row r="9" spans="1:4" ht="12.75">
      <c r="A9" s="3" t="s">
        <v>0</v>
      </c>
      <c r="B9" s="3" t="s">
        <v>1</v>
      </c>
      <c r="C9" s="3" t="s">
        <v>4</v>
      </c>
      <c r="D9" s="3" t="s">
        <v>3</v>
      </c>
    </row>
    <row r="10" spans="1:4" ht="12.75">
      <c r="A10" s="28" t="s">
        <v>706</v>
      </c>
      <c r="B10" s="28" t="s">
        <v>707</v>
      </c>
      <c r="C10" s="149">
        <v>8.61</v>
      </c>
      <c r="D10" s="55">
        <v>8.61</v>
      </c>
    </row>
    <row r="11" spans="1:4" ht="12.75">
      <c r="A11" s="28" t="s">
        <v>708</v>
      </c>
      <c r="B11" s="28" t="s">
        <v>709</v>
      </c>
      <c r="C11" s="149">
        <v>8.61</v>
      </c>
      <c r="D11" s="55">
        <v>8.61</v>
      </c>
    </row>
    <row r="12" spans="1:4" ht="12.75">
      <c r="A12" s="28" t="s">
        <v>710</v>
      </c>
      <c r="B12" s="28" t="s">
        <v>711</v>
      </c>
      <c r="C12" s="149">
        <v>8.61</v>
      </c>
      <c r="D12" s="55">
        <v>8.61</v>
      </c>
    </row>
    <row r="13" spans="1:4" ht="12.75">
      <c r="A13" s="28" t="s">
        <v>712</v>
      </c>
      <c r="B13" s="28" t="s">
        <v>713</v>
      </c>
      <c r="C13" s="149">
        <v>8.61</v>
      </c>
      <c r="D13" s="55">
        <v>8.61</v>
      </c>
    </row>
    <row r="14" spans="1:4" ht="12.75">
      <c r="A14" s="28" t="s">
        <v>714</v>
      </c>
      <c r="B14" s="28" t="s">
        <v>715</v>
      </c>
      <c r="C14" s="149">
        <v>8.61</v>
      </c>
      <c r="D14" s="55">
        <v>8.61</v>
      </c>
    </row>
    <row r="15" spans="1:4" ht="12.75">
      <c r="A15" s="28" t="s">
        <v>716</v>
      </c>
      <c r="B15" s="28" t="s">
        <v>717</v>
      </c>
      <c r="C15" s="149">
        <v>8.61</v>
      </c>
      <c r="D15" s="55">
        <v>8.61</v>
      </c>
    </row>
    <row r="16" spans="1:4" ht="12.75">
      <c r="A16" s="28" t="s">
        <v>718</v>
      </c>
      <c r="B16" s="28" t="s">
        <v>719</v>
      </c>
      <c r="C16" s="149">
        <v>8.61</v>
      </c>
      <c r="D16" s="55">
        <v>8.61</v>
      </c>
    </row>
    <row r="17" spans="1:4" ht="12.75">
      <c r="A17" s="28" t="s">
        <v>720</v>
      </c>
      <c r="B17" s="28" t="s">
        <v>721</v>
      </c>
      <c r="C17" s="149">
        <v>8.61</v>
      </c>
      <c r="D17" s="55">
        <v>8.61</v>
      </c>
    </row>
    <row r="18" spans="1:4" ht="12.75">
      <c r="A18" s="28" t="s">
        <v>722</v>
      </c>
      <c r="B18" s="28" t="s">
        <v>723</v>
      </c>
      <c r="C18" s="149">
        <v>8.61</v>
      </c>
      <c r="D18" s="55">
        <v>8.61</v>
      </c>
    </row>
    <row r="19" spans="1:4" ht="12.75">
      <c r="A19" s="28" t="s">
        <v>724</v>
      </c>
      <c r="B19" s="28" t="s">
        <v>725</v>
      </c>
      <c r="C19" s="149">
        <v>8.61</v>
      </c>
      <c r="D19" s="55">
        <v>8.61</v>
      </c>
    </row>
    <row r="20" spans="1:4" ht="12.75">
      <c r="A20" s="28" t="s">
        <v>726</v>
      </c>
      <c r="B20" s="28" t="s">
        <v>727</v>
      </c>
      <c r="C20" s="149">
        <v>8.61</v>
      </c>
      <c r="D20" s="55">
        <v>8.61</v>
      </c>
    </row>
    <row r="21" spans="1:4" ht="12.75">
      <c r="A21" s="28" t="s">
        <v>728</v>
      </c>
      <c r="B21" s="58" t="s">
        <v>729</v>
      </c>
      <c r="C21" s="149">
        <v>8.61</v>
      </c>
      <c r="D21" s="55">
        <v>8.61</v>
      </c>
    </row>
    <row r="22" spans="1:4" ht="12.75">
      <c r="A22" s="28" t="s">
        <v>730</v>
      </c>
      <c r="B22" s="28" t="s">
        <v>731</v>
      </c>
      <c r="C22" s="149">
        <v>8.61</v>
      </c>
      <c r="D22" s="55">
        <v>8.61</v>
      </c>
    </row>
    <row r="23" spans="1:4" ht="12.75">
      <c r="A23" s="28" t="s">
        <v>732</v>
      </c>
      <c r="B23" s="28" t="s">
        <v>733</v>
      </c>
      <c r="C23" s="149">
        <v>8.61</v>
      </c>
      <c r="D23" s="55">
        <v>8.61</v>
      </c>
    </row>
    <row r="24" spans="1:7" ht="12.75">
      <c r="A24" s="28" t="s">
        <v>734</v>
      </c>
      <c r="B24" s="28" t="s">
        <v>735</v>
      </c>
      <c r="C24" s="149">
        <v>8.61</v>
      </c>
      <c r="D24" s="55">
        <v>8.61</v>
      </c>
      <c r="E24" s="76"/>
      <c r="G24" s="7"/>
    </row>
    <row r="25" spans="1:7" ht="12.75">
      <c r="A25" s="28" t="s">
        <v>736</v>
      </c>
      <c r="B25" s="28" t="s">
        <v>737</v>
      </c>
      <c r="C25" s="149">
        <v>8.61</v>
      </c>
      <c r="D25" s="55">
        <v>8.61</v>
      </c>
      <c r="E25" s="77"/>
      <c r="F25" s="8"/>
      <c r="G25" s="8"/>
    </row>
    <row r="26" spans="1:7" ht="12.75">
      <c r="A26" s="28" t="s">
        <v>738</v>
      </c>
      <c r="B26" s="28" t="s">
        <v>739</v>
      </c>
      <c r="C26" s="149">
        <v>8.61</v>
      </c>
      <c r="D26" s="55">
        <v>8.61</v>
      </c>
      <c r="E26" s="77"/>
      <c r="F26" s="8"/>
      <c r="G26" s="8"/>
    </row>
    <row r="27" spans="1:7" ht="12.75">
      <c r="A27" s="28" t="s">
        <v>740</v>
      </c>
      <c r="B27" s="28" t="s">
        <v>741</v>
      </c>
      <c r="C27" s="149">
        <v>8.61</v>
      </c>
      <c r="D27" s="55">
        <v>8.61</v>
      </c>
      <c r="E27" s="77"/>
      <c r="F27" s="8"/>
      <c r="G27" s="8"/>
    </row>
    <row r="28" spans="1:7" ht="12.75">
      <c r="A28" s="28" t="s">
        <v>742</v>
      </c>
      <c r="B28" s="28" t="s">
        <v>743</v>
      </c>
      <c r="C28" s="149">
        <v>8.61</v>
      </c>
      <c r="D28" s="55">
        <v>8.61</v>
      </c>
      <c r="E28" s="77"/>
      <c r="F28" s="8"/>
      <c r="G28" s="8"/>
    </row>
    <row r="29" spans="1:7" ht="12.75">
      <c r="A29" s="28" t="s">
        <v>744</v>
      </c>
      <c r="B29" s="28" t="s">
        <v>745</v>
      </c>
      <c r="C29" s="149">
        <v>8.61</v>
      </c>
      <c r="D29" s="55">
        <v>8.61</v>
      </c>
      <c r="E29" s="77"/>
      <c r="F29" s="8"/>
      <c r="G29" s="8"/>
    </row>
    <row r="30" spans="1:7" ht="12.75">
      <c r="A30" s="28" t="s">
        <v>746</v>
      </c>
      <c r="B30" s="28" t="s">
        <v>747</v>
      </c>
      <c r="C30" s="149">
        <v>8.61</v>
      </c>
      <c r="D30" s="55">
        <v>8.61</v>
      </c>
      <c r="E30" s="77"/>
      <c r="F30" s="8"/>
      <c r="G30" s="8"/>
    </row>
    <row r="31" spans="1:7" ht="12.75">
      <c r="A31" s="28" t="s">
        <v>748</v>
      </c>
      <c r="B31" s="28" t="s">
        <v>749</v>
      </c>
      <c r="C31" s="149">
        <v>8.61</v>
      </c>
      <c r="D31" s="55">
        <v>8.61</v>
      </c>
      <c r="E31" s="77"/>
      <c r="F31" s="8"/>
      <c r="G31" s="8"/>
    </row>
    <row r="32" spans="1:7" ht="12.75">
      <c r="A32" s="28" t="s">
        <v>750</v>
      </c>
      <c r="B32" s="28" t="s">
        <v>751</v>
      </c>
      <c r="C32" s="149">
        <v>8.61</v>
      </c>
      <c r="D32" s="55">
        <v>8.61</v>
      </c>
      <c r="E32" s="77"/>
      <c r="F32" s="8"/>
      <c r="G32" s="8"/>
    </row>
    <row r="33" spans="1:7" ht="12.75">
      <c r="A33" s="28" t="s">
        <v>752</v>
      </c>
      <c r="B33" s="28" t="s">
        <v>753</v>
      </c>
      <c r="C33" s="149">
        <v>8.61</v>
      </c>
      <c r="D33" s="55">
        <v>8.61</v>
      </c>
      <c r="E33" s="77"/>
      <c r="F33" s="8"/>
      <c r="G33" s="8"/>
    </row>
    <row r="34" spans="1:7" ht="12.75">
      <c r="A34" s="28" t="s">
        <v>754</v>
      </c>
      <c r="B34" s="28" t="s">
        <v>755</v>
      </c>
      <c r="C34" s="149">
        <v>8.61</v>
      </c>
      <c r="D34" s="55">
        <v>8.61</v>
      </c>
      <c r="E34" s="77"/>
      <c r="F34" s="8"/>
      <c r="G34" s="8"/>
    </row>
    <row r="35" spans="1:9" ht="12.75">
      <c r="A35" s="28" t="s">
        <v>756</v>
      </c>
      <c r="B35" s="28" t="s">
        <v>757</v>
      </c>
      <c r="C35" s="149">
        <v>8.61</v>
      </c>
      <c r="D35" s="55">
        <v>8.61</v>
      </c>
      <c r="E35" s="75"/>
      <c r="F35" s="6"/>
      <c r="G35" s="6"/>
      <c r="H35" s="6"/>
      <c r="I35" s="6"/>
    </row>
    <row r="36" spans="1:9" ht="12.75">
      <c r="A36" s="12"/>
      <c r="B36" s="12"/>
      <c r="C36" s="17"/>
      <c r="D36" s="17"/>
      <c r="E36" s="6"/>
      <c r="F36" s="6"/>
      <c r="G36" s="6"/>
      <c r="H36" s="6"/>
      <c r="I36" s="6"/>
    </row>
    <row r="38" spans="1:14" s="2" customFormat="1" ht="12.75">
      <c r="A38" s="151" t="s">
        <v>758</v>
      </c>
      <c r="B38" s="146"/>
      <c r="C38" s="146"/>
      <c r="D38" s="152"/>
      <c r="E38" s="103"/>
      <c r="F38" s="103"/>
      <c r="G38" s="7"/>
      <c r="H38" s="7"/>
      <c r="I38" s="7"/>
      <c r="J38" s="7"/>
      <c r="K38" s="7"/>
      <c r="L38" s="7"/>
      <c r="M38" s="7"/>
      <c r="N38" s="7"/>
    </row>
    <row r="39" spans="1:14" s="2" customFormat="1" ht="12.75">
      <c r="A39" s="151" t="s">
        <v>657</v>
      </c>
      <c r="B39" s="146"/>
      <c r="C39" s="146"/>
      <c r="D39" s="152"/>
      <c r="E39" s="103"/>
      <c r="F39" s="103"/>
      <c r="G39" s="7"/>
      <c r="H39" s="7"/>
      <c r="I39" s="7"/>
      <c r="J39" s="7"/>
      <c r="K39" s="7"/>
      <c r="L39" s="7"/>
      <c r="M39" s="7"/>
      <c r="N39" s="7"/>
    </row>
    <row r="40" spans="1:14" s="2" customFormat="1" ht="12.75">
      <c r="A40" s="90" t="s">
        <v>658</v>
      </c>
      <c r="B40" s="146"/>
      <c r="C40" s="146"/>
      <c r="D40" s="146"/>
      <c r="E40" s="89"/>
      <c r="F40" s="89"/>
      <c r="G40" s="7"/>
      <c r="H40" s="7"/>
      <c r="I40" s="7"/>
      <c r="J40" s="7"/>
      <c r="K40" s="7"/>
      <c r="L40" s="7"/>
      <c r="M40" s="7"/>
      <c r="N40" s="7"/>
    </row>
    <row r="41" spans="1:6" ht="12.75">
      <c r="A41" s="90" t="s">
        <v>422</v>
      </c>
      <c r="B41" s="146"/>
      <c r="C41" s="146"/>
      <c r="D41" s="146"/>
      <c r="E41" s="89"/>
      <c r="F41" s="89"/>
    </row>
    <row r="42" spans="1:14" s="2" customFormat="1" ht="12.75">
      <c r="A42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="5" customFormat="1" ht="6.75" customHeight="1">
      <c r="A43" s="6"/>
    </row>
    <row r="44" ht="12.75">
      <c r="A44" t="s">
        <v>846</v>
      </c>
    </row>
    <row r="45" spans="1:14" s="2" customFormat="1" ht="12.75">
      <c r="A45"/>
      <c r="B45" s="12"/>
      <c r="C45" s="12"/>
      <c r="D45" s="13"/>
      <c r="E45" s="12"/>
      <c r="F45" s="12"/>
      <c r="G45" s="12"/>
      <c r="H45" s="7"/>
      <c r="I45" s="7"/>
      <c r="J45" s="7"/>
      <c r="K45" s="7"/>
      <c r="L45" s="7"/>
      <c r="M45" s="7"/>
      <c r="N45" s="7"/>
    </row>
    <row r="46" spans="2:14" s="2" customFormat="1" ht="12.75">
      <c r="B46" s="12"/>
      <c r="C46" s="12"/>
      <c r="D46" s="13"/>
      <c r="E46" s="13"/>
      <c r="F46" s="15"/>
      <c r="G46" s="12"/>
      <c r="H46" s="7"/>
      <c r="I46" s="7"/>
      <c r="J46" s="7"/>
      <c r="K46" s="7"/>
      <c r="L46" s="7"/>
      <c r="M46" s="7"/>
      <c r="N46" s="7"/>
    </row>
    <row r="47" spans="2:14" s="2" customFormat="1" ht="12.75">
      <c r="B47" s="12"/>
      <c r="C47" s="12"/>
      <c r="D47" s="13"/>
      <c r="E47" s="13"/>
      <c r="F47" s="15"/>
      <c r="G47" s="12"/>
      <c r="H47" s="7"/>
      <c r="I47" s="7"/>
      <c r="J47" s="7"/>
      <c r="K47" s="7"/>
      <c r="L47" s="7"/>
      <c r="M47" s="7"/>
      <c r="N47" s="7"/>
    </row>
    <row r="48" ht="12.75">
      <c r="A48" s="2"/>
    </row>
  </sheetData>
  <sheetProtection/>
  <mergeCells count="1">
    <mergeCell ref="C8:D8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M54"/>
  <sheetViews>
    <sheetView showGridLines="0" zoomScaleSheetLayoutView="100" zoomScalePageLayoutView="0" workbookViewId="0" topLeftCell="A10">
      <selection activeCell="A54" sqref="A54"/>
    </sheetView>
  </sheetViews>
  <sheetFormatPr defaultColWidth="9.140625" defaultRowHeight="12.75"/>
  <cols>
    <col min="1" max="1" width="10.57421875" style="0" customWidth="1"/>
    <col min="2" max="2" width="27.140625" style="0" customWidth="1"/>
    <col min="3" max="3" width="8.8515625" style="0" customWidth="1"/>
    <col min="4" max="4" width="8.57421875" style="0" customWidth="1"/>
    <col min="5" max="5" width="11.7109375" style="5" customWidth="1"/>
    <col min="6" max="6" width="19.7109375" style="5" customWidth="1"/>
    <col min="7" max="7" width="8.57421875" style="5" customWidth="1"/>
    <col min="8" max="13" width="9.140625" style="5" customWidth="1"/>
  </cols>
  <sheetData>
    <row r="1" ht="12.75"/>
    <row r="2" ht="12.75"/>
    <row r="3" ht="12.75"/>
    <row r="5" ht="12.75">
      <c r="A5" s="1" t="s">
        <v>603</v>
      </c>
    </row>
    <row r="6" ht="12.75">
      <c r="A6" s="1" t="s">
        <v>472</v>
      </c>
    </row>
    <row r="7" spans="1:4" ht="12.75">
      <c r="A7" s="1"/>
      <c r="C7" s="83"/>
      <c r="D7" s="83"/>
    </row>
    <row r="8" spans="1:5" ht="12.75">
      <c r="A8" s="6" t="s">
        <v>659</v>
      </c>
      <c r="B8" s="5"/>
      <c r="C8" s="165" t="s">
        <v>5</v>
      </c>
      <c r="D8" s="165"/>
      <c r="E8" s="12"/>
    </row>
    <row r="9" spans="1:5" ht="12.75">
      <c r="A9" s="3" t="s">
        <v>0</v>
      </c>
      <c r="B9" s="3" t="s">
        <v>1</v>
      </c>
      <c r="C9" s="71" t="s">
        <v>4</v>
      </c>
      <c r="D9" s="71" t="s">
        <v>3</v>
      </c>
      <c r="E9" s="6"/>
    </row>
    <row r="10" spans="1:6" ht="12.75">
      <c r="A10" s="28" t="s">
        <v>660</v>
      </c>
      <c r="B10" s="28" t="s">
        <v>661</v>
      </c>
      <c r="C10" s="55">
        <v>8.61</v>
      </c>
      <c r="D10" s="55">
        <v>8.61</v>
      </c>
      <c r="F10" s="7"/>
    </row>
    <row r="11" spans="1:6" ht="12.75">
      <c r="A11" s="28" t="s">
        <v>662</v>
      </c>
      <c r="B11" s="28" t="s">
        <v>663</v>
      </c>
      <c r="C11" s="55">
        <v>8.61</v>
      </c>
      <c r="D11" s="55">
        <v>8.61</v>
      </c>
      <c r="E11" s="8"/>
      <c r="F11" s="8"/>
    </row>
    <row r="12" spans="1:6" ht="12.75">
      <c r="A12" s="28" t="s">
        <v>664</v>
      </c>
      <c r="B12" s="28" t="s">
        <v>665</v>
      </c>
      <c r="C12" s="55">
        <v>8.61</v>
      </c>
      <c r="D12" s="55">
        <v>8.61</v>
      </c>
      <c r="E12" s="8"/>
      <c r="F12" s="8"/>
    </row>
    <row r="13" spans="1:6" ht="12.75">
      <c r="A13" s="28" t="s">
        <v>666</v>
      </c>
      <c r="B13" s="28" t="s">
        <v>667</v>
      </c>
      <c r="C13" s="55">
        <v>8.61</v>
      </c>
      <c r="D13" s="55">
        <v>8.61</v>
      </c>
      <c r="E13" s="8"/>
      <c r="F13" s="8"/>
    </row>
    <row r="14" spans="1:6" ht="12.75">
      <c r="A14" s="28" t="s">
        <v>668</v>
      </c>
      <c r="B14" s="28" t="s">
        <v>669</v>
      </c>
      <c r="C14" s="55">
        <v>8.61</v>
      </c>
      <c r="D14" s="55">
        <v>8.61</v>
      </c>
      <c r="E14" s="8"/>
      <c r="F14" s="8"/>
    </row>
    <row r="15" spans="1:6" ht="12.75">
      <c r="A15" s="28" t="s">
        <v>670</v>
      </c>
      <c r="B15" s="28" t="s">
        <v>671</v>
      </c>
      <c r="C15" s="55">
        <v>8.61</v>
      </c>
      <c r="D15" s="55">
        <v>8.61</v>
      </c>
      <c r="E15" s="8"/>
      <c r="F15" s="8"/>
    </row>
    <row r="17" spans="1:6" ht="12.75">
      <c r="A17" s="151" t="s">
        <v>656</v>
      </c>
      <c r="B17" s="146"/>
      <c r="C17" s="146"/>
      <c r="D17" s="152"/>
      <c r="E17" s="103"/>
      <c r="F17" s="103"/>
    </row>
    <row r="18" spans="1:6" ht="12.75">
      <c r="A18" s="151" t="s">
        <v>657</v>
      </c>
      <c r="B18" s="146"/>
      <c r="C18" s="146"/>
      <c r="D18" s="152"/>
      <c r="E18" s="103"/>
      <c r="F18" s="103"/>
    </row>
    <row r="19" spans="1:13" s="2" customFormat="1" ht="12.75">
      <c r="A19" s="137"/>
      <c r="B19" s="138"/>
      <c r="C19" s="138"/>
      <c r="D19" s="138"/>
      <c r="E19" s="138"/>
      <c r="F19" s="138"/>
      <c r="G19" s="7"/>
      <c r="H19" s="7"/>
      <c r="I19" s="7"/>
      <c r="J19" s="7"/>
      <c r="K19" s="7"/>
      <c r="L19" s="7"/>
      <c r="M19" s="7"/>
    </row>
    <row r="20" spans="1:13" s="2" customFormat="1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2" customFormat="1" ht="12.75">
      <c r="A21" s="6" t="s">
        <v>697</v>
      </c>
      <c r="B21" s="5"/>
      <c r="C21" s="165" t="s">
        <v>5</v>
      </c>
      <c r="D21" s="165"/>
      <c r="E21" s="5"/>
      <c r="F21" s="5"/>
      <c r="G21" s="7"/>
      <c r="H21" s="7"/>
      <c r="I21" s="7"/>
      <c r="J21" s="7"/>
      <c r="K21" s="7"/>
      <c r="L21" s="7"/>
      <c r="M21" s="7"/>
    </row>
    <row r="22" spans="1:13" s="2" customFormat="1" ht="12.75">
      <c r="A22" s="3" t="s">
        <v>0</v>
      </c>
      <c r="B22" s="3" t="s">
        <v>1</v>
      </c>
      <c r="C22" s="3" t="s">
        <v>4</v>
      </c>
      <c r="D22" s="3" t="s">
        <v>3</v>
      </c>
      <c r="E22" s="5"/>
      <c r="F22" s="5"/>
      <c r="G22" s="7"/>
      <c r="H22" s="7"/>
      <c r="I22" s="7"/>
      <c r="J22" s="7"/>
      <c r="K22" s="7"/>
      <c r="L22" s="7"/>
      <c r="M22" s="7"/>
    </row>
    <row r="23" spans="1:13" s="2" customFormat="1" ht="12.75">
      <c r="A23" s="28" t="s">
        <v>698</v>
      </c>
      <c r="B23" s="28" t="s">
        <v>699</v>
      </c>
      <c r="C23" s="55">
        <v>8.61</v>
      </c>
      <c r="D23" s="55">
        <v>8.61</v>
      </c>
      <c r="E23" s="75"/>
      <c r="F23" s="5"/>
      <c r="G23" s="7"/>
      <c r="H23" s="7"/>
      <c r="I23" s="7"/>
      <c r="J23" s="7"/>
      <c r="K23" s="7"/>
      <c r="L23" s="7"/>
      <c r="M23" s="7"/>
    </row>
    <row r="24" spans="1:13" s="2" customFormat="1" ht="12.75">
      <c r="A24" s="28" t="s">
        <v>700</v>
      </c>
      <c r="B24" s="28" t="s">
        <v>701</v>
      </c>
      <c r="C24" s="55">
        <v>8.61</v>
      </c>
      <c r="D24" s="55">
        <v>8.61</v>
      </c>
      <c r="E24" s="75"/>
      <c r="F24" s="5"/>
      <c r="G24" s="7"/>
      <c r="H24" s="7"/>
      <c r="I24" s="7"/>
      <c r="J24" s="7"/>
      <c r="K24" s="7"/>
      <c r="L24" s="7"/>
      <c r="M24" s="7"/>
    </row>
    <row r="25" spans="1:13" s="2" customFormat="1" ht="12.75">
      <c r="A25" s="28" t="s">
        <v>702</v>
      </c>
      <c r="B25" s="28" t="s">
        <v>703</v>
      </c>
      <c r="C25" s="55">
        <v>8.61</v>
      </c>
      <c r="D25" s="55">
        <v>8.61</v>
      </c>
      <c r="E25" s="75"/>
      <c r="F25" s="5"/>
      <c r="G25" s="7"/>
      <c r="H25" s="7"/>
      <c r="I25" s="7"/>
      <c r="J25" s="7"/>
      <c r="K25" s="7"/>
      <c r="L25" s="7"/>
      <c r="M25" s="7"/>
    </row>
    <row r="26" spans="1:13" s="2" customFormat="1" ht="12.75">
      <c r="A26"/>
      <c r="B26"/>
      <c r="C26"/>
      <c r="D26"/>
      <c r="E26" s="5"/>
      <c r="F26" s="5"/>
      <c r="G26" s="7"/>
      <c r="H26" s="7"/>
      <c r="I26" s="7"/>
      <c r="J26" s="7"/>
      <c r="K26" s="7"/>
      <c r="L26" s="7"/>
      <c r="M26" s="7"/>
    </row>
    <row r="27" spans="1:13" s="2" customFormat="1" ht="12.75">
      <c r="A27" s="151" t="s">
        <v>704</v>
      </c>
      <c r="B27" s="146"/>
      <c r="C27" s="146"/>
      <c r="D27" s="152"/>
      <c r="E27" s="103"/>
      <c r="F27" s="5"/>
      <c r="G27" s="7"/>
      <c r="H27" s="7"/>
      <c r="I27" s="7"/>
      <c r="J27" s="7"/>
      <c r="K27" s="7"/>
      <c r="L27" s="7"/>
      <c r="M27" s="7"/>
    </row>
    <row r="28" spans="1:13" s="2" customFormat="1" ht="12.75">
      <c r="A28" s="151" t="s">
        <v>657</v>
      </c>
      <c r="B28" s="146"/>
      <c r="C28" s="146"/>
      <c r="D28" s="152"/>
      <c r="E28" s="103"/>
      <c r="F28" s="5"/>
      <c r="G28" s="7"/>
      <c r="H28" s="7"/>
      <c r="I28" s="7"/>
      <c r="J28" s="7"/>
      <c r="K28" s="7"/>
      <c r="L28" s="7"/>
      <c r="M28" s="7"/>
    </row>
    <row r="29" spans="1:13" s="2" customFormat="1" ht="12.75">
      <c r="A29" s="137"/>
      <c r="B29" s="138"/>
      <c r="C29" s="138"/>
      <c r="D29" s="138"/>
      <c r="E29" s="138"/>
      <c r="F29" s="138"/>
      <c r="G29" s="7"/>
      <c r="H29" s="7"/>
      <c r="I29" s="7"/>
      <c r="J29" s="7"/>
      <c r="K29" s="7"/>
      <c r="L29" s="7"/>
      <c r="M29" s="7"/>
    </row>
    <row r="30" spans="6:13" s="2" customFormat="1" ht="12.75">
      <c r="F30" s="5"/>
      <c r="G30" s="7"/>
      <c r="H30" s="7"/>
      <c r="I30" s="7"/>
      <c r="J30" s="7"/>
      <c r="K30" s="7"/>
      <c r="L30" s="7"/>
      <c r="M30" s="7"/>
    </row>
    <row r="31" spans="1:13" s="2" customFormat="1" ht="12.75">
      <c r="A31" s="6" t="s">
        <v>672</v>
      </c>
      <c r="B31" s="5"/>
      <c r="C31" s="165" t="s">
        <v>5</v>
      </c>
      <c r="D31" s="165"/>
      <c r="E31" s="7"/>
      <c r="F31" s="7"/>
      <c r="G31" s="7"/>
      <c r="H31" s="7"/>
      <c r="I31" s="7"/>
      <c r="J31" s="7"/>
      <c r="K31" s="7"/>
      <c r="L31" s="7"/>
      <c r="M31" s="7"/>
    </row>
    <row r="32" spans="1:13" s="2" customFormat="1" ht="12.75">
      <c r="A32" s="3" t="s">
        <v>0</v>
      </c>
      <c r="B32" s="3" t="s">
        <v>1</v>
      </c>
      <c r="C32" s="71" t="s">
        <v>4</v>
      </c>
      <c r="D32" s="71" t="s">
        <v>3</v>
      </c>
      <c r="E32" s="7"/>
      <c r="F32" s="7"/>
      <c r="G32" s="7"/>
      <c r="H32" s="7"/>
      <c r="I32" s="7"/>
      <c r="J32" s="7"/>
      <c r="K32" s="7"/>
      <c r="L32" s="7"/>
      <c r="M32" s="7"/>
    </row>
    <row r="33" spans="1:13" s="2" customFormat="1" ht="12.75">
      <c r="A33" s="28" t="s">
        <v>673</v>
      </c>
      <c r="B33" s="28" t="s">
        <v>674</v>
      </c>
      <c r="C33" s="55">
        <v>8.61</v>
      </c>
      <c r="D33" s="55">
        <v>8.61</v>
      </c>
      <c r="E33" s="7"/>
      <c r="F33" s="7"/>
      <c r="G33" s="7"/>
      <c r="H33" s="7"/>
      <c r="I33" s="7"/>
      <c r="J33" s="7"/>
      <c r="K33" s="7"/>
      <c r="L33" s="7"/>
      <c r="M33" s="7"/>
    </row>
    <row r="34" spans="1:6" ht="12.75">
      <c r="A34" s="28" t="s">
        <v>675</v>
      </c>
      <c r="B34" s="28" t="s">
        <v>676</v>
      </c>
      <c r="C34" s="55">
        <v>8.61</v>
      </c>
      <c r="D34" s="55">
        <v>8.61</v>
      </c>
      <c r="E34" s="7"/>
      <c r="F34" s="7"/>
    </row>
    <row r="35" spans="1:6" ht="12.75">
      <c r="A35" s="28" t="s">
        <v>677</v>
      </c>
      <c r="B35" s="28" t="s">
        <v>678</v>
      </c>
      <c r="C35" s="55">
        <v>8.61</v>
      </c>
      <c r="D35" s="55">
        <v>8.61</v>
      </c>
      <c r="E35" s="7"/>
      <c r="F35" s="7"/>
    </row>
    <row r="36" spans="1:6" ht="12.75">
      <c r="A36" s="28" t="s">
        <v>679</v>
      </c>
      <c r="B36" s="28" t="s">
        <v>680</v>
      </c>
      <c r="C36" s="55">
        <v>8.61</v>
      </c>
      <c r="D36" s="55">
        <v>8.61</v>
      </c>
      <c r="E36" s="7"/>
      <c r="F36" s="7"/>
    </row>
    <row r="37" spans="1:6" ht="12.75">
      <c r="A37" s="28" t="s">
        <v>681</v>
      </c>
      <c r="B37" s="28" t="s">
        <v>682</v>
      </c>
      <c r="C37" s="55">
        <v>8.61</v>
      </c>
      <c r="D37" s="55">
        <v>8.61</v>
      </c>
      <c r="E37" s="7"/>
      <c r="F37" s="7"/>
    </row>
    <row r="38" spans="1:6" ht="12.75">
      <c r="A38" s="28" t="s">
        <v>683</v>
      </c>
      <c r="B38" s="28" t="s">
        <v>684</v>
      </c>
      <c r="C38" s="55">
        <v>8.61</v>
      </c>
      <c r="D38" s="55">
        <v>8.61</v>
      </c>
      <c r="E38" s="7"/>
      <c r="F38" s="7"/>
    </row>
    <row r="39" spans="1:6" ht="12.75">
      <c r="A39" s="28" t="s">
        <v>685</v>
      </c>
      <c r="B39" s="28" t="s">
        <v>686</v>
      </c>
      <c r="C39" s="55">
        <v>8.61</v>
      </c>
      <c r="D39" s="55">
        <v>8.61</v>
      </c>
      <c r="E39" s="7"/>
      <c r="F39" s="7"/>
    </row>
    <row r="40" spans="1:6" ht="12.75">
      <c r="A40" s="28" t="s">
        <v>687</v>
      </c>
      <c r="B40" s="28" t="s">
        <v>688</v>
      </c>
      <c r="C40" s="55">
        <v>8.61</v>
      </c>
      <c r="D40" s="55">
        <v>8.61</v>
      </c>
      <c r="E40" s="7"/>
      <c r="F40" s="7"/>
    </row>
    <row r="41" spans="1:6" ht="12.75">
      <c r="A41" s="28" t="s">
        <v>689</v>
      </c>
      <c r="B41" s="28" t="s">
        <v>690</v>
      </c>
      <c r="C41" s="55">
        <v>8.61</v>
      </c>
      <c r="D41" s="55">
        <v>8.61</v>
      </c>
      <c r="E41" s="7"/>
      <c r="F41" s="7"/>
    </row>
    <row r="42" spans="1:6" ht="12.75">
      <c r="A42" s="28" t="s">
        <v>691</v>
      </c>
      <c r="B42" s="28" t="s">
        <v>692</v>
      </c>
      <c r="C42" s="55">
        <v>8.61</v>
      </c>
      <c r="D42" s="55">
        <v>8.61</v>
      </c>
      <c r="E42" s="7"/>
      <c r="F42" s="7"/>
    </row>
    <row r="43" spans="1:6" ht="12.75">
      <c r="A43" s="28" t="s">
        <v>693</v>
      </c>
      <c r="B43" s="28" t="s">
        <v>694</v>
      </c>
      <c r="C43" s="55">
        <v>8.61</v>
      </c>
      <c r="D43" s="55">
        <v>8.61</v>
      </c>
      <c r="E43" s="7"/>
      <c r="F43" s="7"/>
    </row>
    <row r="44" spans="1:6" ht="12.75">
      <c r="A44" s="28" t="s">
        <v>695</v>
      </c>
      <c r="B44" s="28" t="s">
        <v>696</v>
      </c>
      <c r="C44" s="55">
        <v>8.61</v>
      </c>
      <c r="D44" s="55">
        <v>8.61</v>
      </c>
      <c r="E44" s="7"/>
      <c r="F44" s="7"/>
    </row>
    <row r="45" spans="1:6" ht="12.75">
      <c r="A45" s="6"/>
      <c r="B45" s="7"/>
      <c r="C45" s="7"/>
      <c r="D45" s="7"/>
      <c r="E45" s="7"/>
      <c r="F45" s="7"/>
    </row>
    <row r="46" spans="1:6" ht="12.75">
      <c r="A46" s="151" t="s">
        <v>656</v>
      </c>
      <c r="B46" s="146"/>
      <c r="C46" s="146"/>
      <c r="D46" s="152"/>
      <c r="E46" s="103"/>
      <c r="F46" s="103"/>
    </row>
    <row r="47" spans="1:6" ht="12.75">
      <c r="A47" s="151" t="s">
        <v>657</v>
      </c>
      <c r="B47" s="146"/>
      <c r="C47" s="146"/>
      <c r="D47" s="152"/>
      <c r="E47" s="103"/>
      <c r="F47" s="103"/>
    </row>
    <row r="48" spans="1:6" ht="12.75">
      <c r="A48" s="137"/>
      <c r="B48" s="138"/>
      <c r="C48" s="138"/>
      <c r="D48" s="138"/>
      <c r="E48" s="138"/>
      <c r="F48" s="138"/>
    </row>
    <row r="49" ht="12.75">
      <c r="F49" s="7"/>
    </row>
    <row r="50" spans="1:5" ht="12.75">
      <c r="A50" s="12" t="s">
        <v>658</v>
      </c>
      <c r="B50" s="2"/>
      <c r="C50" s="2"/>
      <c r="D50" s="2"/>
      <c r="E50" s="7"/>
    </row>
    <row r="51" ht="12.75">
      <c r="A51" s="12" t="s">
        <v>422</v>
      </c>
    </row>
    <row r="54" ht="12.75">
      <c r="A54" t="s">
        <v>846</v>
      </c>
    </row>
  </sheetData>
  <sheetProtection/>
  <mergeCells count="3">
    <mergeCell ref="C8:D8"/>
    <mergeCell ref="C31:D31"/>
    <mergeCell ref="C21:D21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31"/>
  <sheetViews>
    <sheetView showGridLines="0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9.57421875" style="0" customWidth="1"/>
    <col min="2" max="2" width="20.57421875" style="0" customWidth="1"/>
    <col min="3" max="3" width="8.8515625" style="0" customWidth="1"/>
    <col min="4" max="4" width="8.57421875" style="0" customWidth="1"/>
    <col min="5" max="5" width="13.7109375" style="5" customWidth="1"/>
    <col min="6" max="6" width="11.7109375" style="5" customWidth="1"/>
    <col min="7" max="7" width="8.28125" style="5" customWidth="1"/>
    <col min="8" max="8" width="8.57421875" style="5" customWidth="1"/>
    <col min="9" max="14" width="9.140625" style="5" customWidth="1"/>
  </cols>
  <sheetData>
    <row r="1" ht="12.75"/>
    <row r="2" ht="12.75"/>
    <row r="3" ht="12.75"/>
    <row r="5" ht="12.75">
      <c r="A5" s="1" t="s">
        <v>603</v>
      </c>
    </row>
    <row r="6" ht="12.75">
      <c r="A6" s="1" t="s">
        <v>472</v>
      </c>
    </row>
    <row r="7" ht="12.75">
      <c r="A7" s="1"/>
    </row>
    <row r="8" spans="1:4" ht="12.75">
      <c r="A8" s="6" t="s">
        <v>848</v>
      </c>
      <c r="B8" s="2"/>
      <c r="C8" s="165" t="s">
        <v>5</v>
      </c>
      <c r="D8" s="165"/>
    </row>
    <row r="9" spans="1:4" ht="12.75">
      <c r="A9" s="3" t="s">
        <v>0</v>
      </c>
      <c r="B9" s="3" t="s">
        <v>1</v>
      </c>
      <c r="C9" s="3" t="s">
        <v>4</v>
      </c>
      <c r="D9" s="3" t="s">
        <v>3</v>
      </c>
    </row>
    <row r="10" spans="1:4" ht="12.75">
      <c r="A10" s="28" t="s">
        <v>849</v>
      </c>
      <c r="B10" s="28" t="s">
        <v>859</v>
      </c>
      <c r="C10" s="149">
        <v>8.61</v>
      </c>
      <c r="D10" s="55">
        <v>8.61</v>
      </c>
    </row>
    <row r="11" spans="1:4" ht="12.75">
      <c r="A11" s="28" t="s">
        <v>850</v>
      </c>
      <c r="B11" s="28" t="s">
        <v>860</v>
      </c>
      <c r="C11" s="149">
        <v>8.61</v>
      </c>
      <c r="D11" s="55">
        <v>8.61</v>
      </c>
    </row>
    <row r="12" spans="1:4" ht="12.75">
      <c r="A12" s="28" t="s">
        <v>851</v>
      </c>
      <c r="B12" s="28" t="s">
        <v>868</v>
      </c>
      <c r="C12" s="149">
        <v>8.61</v>
      </c>
      <c r="D12" s="55">
        <v>8.61</v>
      </c>
    </row>
    <row r="13" spans="1:4" ht="12.75">
      <c r="A13" s="28" t="s">
        <v>852</v>
      </c>
      <c r="B13" s="28" t="s">
        <v>861</v>
      </c>
      <c r="C13" s="149">
        <v>8.61</v>
      </c>
      <c r="D13" s="55">
        <v>8.61</v>
      </c>
    </row>
    <row r="14" spans="1:4" ht="12.75">
      <c r="A14" s="28" t="s">
        <v>853</v>
      </c>
      <c r="B14" s="28" t="s">
        <v>862</v>
      </c>
      <c r="C14" s="149">
        <v>8.61</v>
      </c>
      <c r="D14" s="55">
        <v>8.61</v>
      </c>
    </row>
    <row r="15" spans="1:4" ht="12.75">
      <c r="A15" s="28" t="s">
        <v>854</v>
      </c>
      <c r="B15" s="28" t="s">
        <v>863</v>
      </c>
      <c r="C15" s="149">
        <v>8.61</v>
      </c>
      <c r="D15" s="55">
        <v>8.61</v>
      </c>
    </row>
    <row r="16" spans="1:4" ht="12.75">
      <c r="A16" s="28" t="s">
        <v>855</v>
      </c>
      <c r="B16" s="28" t="s">
        <v>864</v>
      </c>
      <c r="C16" s="149">
        <v>8.61</v>
      </c>
      <c r="D16" s="55">
        <v>8.61</v>
      </c>
    </row>
    <row r="17" spans="1:4" ht="12.75">
      <c r="A17" s="28" t="s">
        <v>856</v>
      </c>
      <c r="B17" s="28" t="s">
        <v>865</v>
      </c>
      <c r="C17" s="149">
        <v>8.61</v>
      </c>
      <c r="D17" s="55">
        <v>8.61</v>
      </c>
    </row>
    <row r="18" spans="1:4" ht="12.75">
      <c r="A18" s="28" t="s">
        <v>857</v>
      </c>
      <c r="B18" s="28" t="s">
        <v>866</v>
      </c>
      <c r="C18" s="149">
        <v>8.61</v>
      </c>
      <c r="D18" s="55">
        <v>8.61</v>
      </c>
    </row>
    <row r="19" spans="1:4" ht="12.75">
      <c r="A19" s="28" t="s">
        <v>858</v>
      </c>
      <c r="B19" s="28" t="s">
        <v>867</v>
      </c>
      <c r="C19" s="149">
        <v>8.61</v>
      </c>
      <c r="D19" s="55">
        <v>8.61</v>
      </c>
    </row>
    <row r="21" spans="1:14" s="2" customFormat="1" ht="12.75">
      <c r="A21" s="151" t="s">
        <v>758</v>
      </c>
      <c r="B21" s="146"/>
      <c r="C21" s="146"/>
      <c r="D21" s="152"/>
      <c r="E21" s="103"/>
      <c r="F21" s="103"/>
      <c r="G21" s="7"/>
      <c r="H21" s="7"/>
      <c r="I21" s="7"/>
      <c r="J21" s="7"/>
      <c r="K21" s="7"/>
      <c r="L21" s="7"/>
      <c r="M21" s="7"/>
      <c r="N21" s="7"/>
    </row>
    <row r="22" spans="1:14" s="2" customFormat="1" ht="12.75">
      <c r="A22" s="151" t="s">
        <v>657</v>
      </c>
      <c r="B22" s="146"/>
      <c r="C22" s="146"/>
      <c r="D22" s="152"/>
      <c r="E22" s="103"/>
      <c r="F22" s="103"/>
      <c r="G22" s="7"/>
      <c r="H22" s="7"/>
      <c r="I22" s="7"/>
      <c r="J22" s="7"/>
      <c r="K22" s="7"/>
      <c r="L22" s="7"/>
      <c r="M22" s="7"/>
      <c r="N22" s="7"/>
    </row>
    <row r="23" spans="1:14" s="2" customFormat="1" ht="12.75">
      <c r="A23" s="90" t="s">
        <v>658</v>
      </c>
      <c r="B23" s="146"/>
      <c r="C23" s="146"/>
      <c r="D23" s="146"/>
      <c r="E23" s="89"/>
      <c r="F23" s="89"/>
      <c r="G23" s="7"/>
      <c r="H23" s="7"/>
      <c r="I23" s="7"/>
      <c r="J23" s="7"/>
      <c r="K23" s="7"/>
      <c r="L23" s="7"/>
      <c r="M23" s="7"/>
      <c r="N23" s="7"/>
    </row>
    <row r="24" spans="1:6" ht="12.75">
      <c r="A24" s="90" t="s">
        <v>422</v>
      </c>
      <c r="B24" s="146"/>
      <c r="C24" s="146"/>
      <c r="D24" s="146"/>
      <c r="E24" s="89"/>
      <c r="F24" s="89"/>
    </row>
    <row r="25" spans="1:14" s="2" customFormat="1" ht="12.75">
      <c r="A25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="5" customFormat="1" ht="6.75" customHeight="1">
      <c r="A26" s="6"/>
    </row>
    <row r="27" ht="12.75">
      <c r="A27" t="s">
        <v>846</v>
      </c>
    </row>
    <row r="28" spans="1:14" s="2" customFormat="1" ht="12.75">
      <c r="A28"/>
      <c r="B28" s="12"/>
      <c r="C28" s="12"/>
      <c r="D28" s="13"/>
      <c r="E28" s="12"/>
      <c r="F28" s="12"/>
      <c r="G28" s="12"/>
      <c r="H28" s="7"/>
      <c r="I28" s="7"/>
      <c r="J28" s="7"/>
      <c r="K28" s="7"/>
      <c r="L28" s="7"/>
      <c r="M28" s="7"/>
      <c r="N28" s="7"/>
    </row>
    <row r="29" spans="2:14" s="2" customFormat="1" ht="12.75">
      <c r="B29" s="12"/>
      <c r="C29" s="12"/>
      <c r="D29" s="13"/>
      <c r="E29" s="13"/>
      <c r="F29" s="15"/>
      <c r="G29" s="12"/>
      <c r="H29" s="7"/>
      <c r="I29" s="7"/>
      <c r="J29" s="7"/>
      <c r="K29" s="7"/>
      <c r="L29" s="7"/>
      <c r="M29" s="7"/>
      <c r="N29" s="7"/>
    </row>
    <row r="30" spans="2:14" s="2" customFormat="1" ht="12.75">
      <c r="B30" s="12"/>
      <c r="C30" s="12"/>
      <c r="D30" s="13"/>
      <c r="E30" s="13"/>
      <c r="F30" s="15"/>
      <c r="G30" s="12"/>
      <c r="H30" s="7"/>
      <c r="I30" s="7"/>
      <c r="J30" s="7"/>
      <c r="K30" s="7"/>
      <c r="L30" s="7"/>
      <c r="M30" s="7"/>
      <c r="N30" s="7"/>
    </row>
    <row r="31" ht="12.75">
      <c r="A31" s="2"/>
    </row>
  </sheetData>
  <sheetProtection/>
  <mergeCells count="1">
    <mergeCell ref="C8:D8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9"/>
  <sheetViews>
    <sheetView showGridLines="0" zoomScaleSheetLayoutView="100" zoomScalePageLayoutView="0" workbookViewId="0" topLeftCell="A1">
      <selection activeCell="A46" sqref="A46"/>
    </sheetView>
  </sheetViews>
  <sheetFormatPr defaultColWidth="9.140625" defaultRowHeight="12.75"/>
  <cols>
    <col min="1" max="1" width="10.00390625" style="0" customWidth="1"/>
    <col min="2" max="2" width="34.57421875" style="0" customWidth="1"/>
    <col min="3" max="3" width="8.8515625" style="0" customWidth="1"/>
    <col min="4" max="4" width="8.57421875" style="0" customWidth="1"/>
    <col min="5" max="5" width="13.7109375" style="5" customWidth="1"/>
    <col min="6" max="6" width="11.7109375" style="5" customWidth="1"/>
    <col min="7" max="7" width="8.28125" style="5" customWidth="1"/>
    <col min="8" max="8" width="8.57421875" style="5" customWidth="1"/>
    <col min="9" max="14" width="9.140625" style="5" customWidth="1"/>
  </cols>
  <sheetData>
    <row r="1" ht="12.75"/>
    <row r="2" ht="12.75"/>
    <row r="3" ht="12.75"/>
    <row r="5" ht="12.75">
      <c r="A5" s="1" t="s">
        <v>603</v>
      </c>
    </row>
    <row r="6" ht="12.75">
      <c r="A6" s="1" t="s">
        <v>472</v>
      </c>
    </row>
    <row r="7" ht="12.75">
      <c r="A7" s="1"/>
    </row>
    <row r="8" spans="1:4" ht="12.75">
      <c r="A8" s="6" t="s">
        <v>604</v>
      </c>
      <c r="B8" s="2"/>
      <c r="C8" s="165" t="s">
        <v>5</v>
      </c>
      <c r="D8" s="165"/>
    </row>
    <row r="9" spans="1:4" ht="12.75">
      <c r="A9" s="3" t="s">
        <v>0</v>
      </c>
      <c r="B9" s="3" t="s">
        <v>1</v>
      </c>
      <c r="C9" s="3" t="s">
        <v>4</v>
      </c>
      <c r="D9" s="3" t="s">
        <v>3</v>
      </c>
    </row>
    <row r="10" spans="1:4" ht="12.75">
      <c r="A10" s="28" t="s">
        <v>605</v>
      </c>
      <c r="B10" s="28" t="s">
        <v>606</v>
      </c>
      <c r="C10" s="149">
        <v>8.61</v>
      </c>
      <c r="D10" s="55">
        <v>8.61</v>
      </c>
    </row>
    <row r="11" spans="1:4" ht="12.75">
      <c r="A11" s="28" t="s">
        <v>607</v>
      </c>
      <c r="B11" s="28" t="s">
        <v>608</v>
      </c>
      <c r="C11" s="149">
        <v>8.61</v>
      </c>
      <c r="D11" s="55">
        <v>8.61</v>
      </c>
    </row>
    <row r="12" spans="1:4" ht="12.75">
      <c r="A12" s="28" t="s">
        <v>609</v>
      </c>
      <c r="B12" s="28" t="s">
        <v>610</v>
      </c>
      <c r="C12" s="149">
        <v>8.61</v>
      </c>
      <c r="D12" s="55">
        <v>8.61</v>
      </c>
    </row>
    <row r="13" spans="1:4" ht="12.75">
      <c r="A13" s="28" t="s">
        <v>611</v>
      </c>
      <c r="B13" s="28" t="s">
        <v>612</v>
      </c>
      <c r="C13" s="149">
        <v>8.61</v>
      </c>
      <c r="D13" s="55">
        <v>8.61</v>
      </c>
    </row>
    <row r="14" spans="1:4" ht="12.75">
      <c r="A14" s="28" t="s">
        <v>613</v>
      </c>
      <c r="B14" s="28" t="s">
        <v>614</v>
      </c>
      <c r="C14" s="149">
        <v>8.61</v>
      </c>
      <c r="D14" s="55">
        <v>8.61</v>
      </c>
    </row>
    <row r="15" spans="1:4" ht="12.75">
      <c r="A15" s="28" t="s">
        <v>615</v>
      </c>
      <c r="B15" s="28" t="s">
        <v>616</v>
      </c>
      <c r="C15" s="149">
        <v>8.61</v>
      </c>
      <c r="D15" s="55">
        <v>8.61</v>
      </c>
    </row>
    <row r="16" spans="1:4" ht="12.75">
      <c r="A16" s="28" t="s">
        <v>617</v>
      </c>
      <c r="B16" s="28" t="s">
        <v>618</v>
      </c>
      <c r="C16" s="149">
        <v>8.61</v>
      </c>
      <c r="D16" s="55">
        <v>8.61</v>
      </c>
    </row>
    <row r="17" spans="1:4" ht="12.75">
      <c r="A17" s="28" t="s">
        <v>619</v>
      </c>
      <c r="B17" s="28" t="s">
        <v>620</v>
      </c>
      <c r="C17" s="149">
        <v>8.61</v>
      </c>
      <c r="D17" s="55">
        <v>8.61</v>
      </c>
    </row>
    <row r="18" spans="1:4" ht="12.75">
      <c r="A18" s="28" t="s">
        <v>621</v>
      </c>
      <c r="B18" s="28" t="s">
        <v>622</v>
      </c>
      <c r="C18" s="149">
        <v>8.61</v>
      </c>
      <c r="D18" s="55">
        <v>8.61</v>
      </c>
    </row>
    <row r="19" spans="1:4" ht="12.75">
      <c r="A19" s="28" t="s">
        <v>623</v>
      </c>
      <c r="B19" s="28" t="s">
        <v>624</v>
      </c>
      <c r="C19" s="149">
        <v>8.61</v>
      </c>
      <c r="D19" s="55">
        <v>8.61</v>
      </c>
    </row>
    <row r="20" spans="1:4" ht="12.75">
      <c r="A20" s="28" t="s">
        <v>625</v>
      </c>
      <c r="B20" s="28" t="s">
        <v>626</v>
      </c>
      <c r="C20" s="149">
        <v>8.61</v>
      </c>
      <c r="D20" s="55">
        <v>8.61</v>
      </c>
    </row>
    <row r="21" spans="1:4" ht="12.75">
      <c r="A21" s="28" t="s">
        <v>627</v>
      </c>
      <c r="B21" s="28" t="s">
        <v>628</v>
      </c>
      <c r="C21" s="149">
        <v>8.61</v>
      </c>
      <c r="D21" s="55">
        <v>8.61</v>
      </c>
    </row>
    <row r="22" spans="1:4" ht="12.75">
      <c r="A22" s="28" t="s">
        <v>629</v>
      </c>
      <c r="B22" s="28" t="s">
        <v>630</v>
      </c>
      <c r="C22" s="149">
        <v>8.61</v>
      </c>
      <c r="D22" s="55">
        <v>8.61</v>
      </c>
    </row>
    <row r="23" spans="1:4" ht="12.75">
      <c r="A23" s="28" t="s">
        <v>631</v>
      </c>
      <c r="B23" s="28" t="s">
        <v>632</v>
      </c>
      <c r="C23" s="149">
        <v>8.61</v>
      </c>
      <c r="D23" s="55">
        <v>8.61</v>
      </c>
    </row>
    <row r="24" spans="1:4" ht="12.75">
      <c r="A24" s="28" t="s">
        <v>633</v>
      </c>
      <c r="B24" s="28" t="s">
        <v>763</v>
      </c>
      <c r="C24" s="149">
        <v>8.61</v>
      </c>
      <c r="D24" s="55">
        <v>8.61</v>
      </c>
    </row>
    <row r="25" spans="1:4" ht="12.75">
      <c r="A25" s="28" t="s">
        <v>634</v>
      </c>
      <c r="B25" s="28" t="s">
        <v>635</v>
      </c>
      <c r="C25" s="149">
        <v>8.61</v>
      </c>
      <c r="D25" s="55">
        <v>8.61</v>
      </c>
    </row>
    <row r="26" spans="1:4" ht="12.75">
      <c r="A26" s="28" t="s">
        <v>636</v>
      </c>
      <c r="B26" s="28" t="s">
        <v>637</v>
      </c>
      <c r="C26" s="149">
        <v>8.61</v>
      </c>
      <c r="D26" s="55">
        <v>8.61</v>
      </c>
    </row>
    <row r="27" spans="1:4" ht="12.75">
      <c r="A27" s="28" t="s">
        <v>638</v>
      </c>
      <c r="B27" s="28" t="s">
        <v>639</v>
      </c>
      <c r="C27" s="149">
        <v>8.61</v>
      </c>
      <c r="D27" s="55">
        <v>8.61</v>
      </c>
    </row>
    <row r="28" spans="1:4" ht="12.75">
      <c r="A28" s="28" t="s">
        <v>640</v>
      </c>
      <c r="B28" s="28" t="s">
        <v>641</v>
      </c>
      <c r="C28" s="149">
        <v>8.61</v>
      </c>
      <c r="D28" s="55">
        <v>8.61</v>
      </c>
    </row>
    <row r="29" spans="1:4" ht="12.75">
      <c r="A29" s="28" t="s">
        <v>642</v>
      </c>
      <c r="B29" s="28" t="s">
        <v>643</v>
      </c>
      <c r="C29" s="149">
        <v>8.61</v>
      </c>
      <c r="D29" s="55">
        <v>8.61</v>
      </c>
    </row>
    <row r="30" spans="1:4" ht="12.75">
      <c r="A30" s="28" t="s">
        <v>644</v>
      </c>
      <c r="B30" s="28" t="s">
        <v>645</v>
      </c>
      <c r="C30" s="149">
        <v>8.61</v>
      </c>
      <c r="D30" s="55">
        <v>8.61</v>
      </c>
    </row>
    <row r="31" spans="1:7" ht="12.75">
      <c r="A31" s="28" t="s">
        <v>646</v>
      </c>
      <c r="B31" s="28" t="s">
        <v>647</v>
      </c>
      <c r="C31" s="149">
        <v>8.61</v>
      </c>
      <c r="D31" s="55">
        <v>8.61</v>
      </c>
      <c r="E31" s="76"/>
      <c r="G31" s="7"/>
    </row>
    <row r="32" spans="1:7" ht="12.75">
      <c r="A32" s="28" t="s">
        <v>648</v>
      </c>
      <c r="B32" s="28" t="s">
        <v>649</v>
      </c>
      <c r="C32" s="149">
        <v>8.61</v>
      </c>
      <c r="D32" s="55">
        <v>8.61</v>
      </c>
      <c r="E32" s="77"/>
      <c r="F32" s="8"/>
      <c r="G32" s="8"/>
    </row>
    <row r="33" spans="1:7" ht="12.75">
      <c r="A33" s="28" t="s">
        <v>650</v>
      </c>
      <c r="B33" s="28" t="s">
        <v>651</v>
      </c>
      <c r="C33" s="149">
        <v>8.61</v>
      </c>
      <c r="D33" s="55">
        <v>8.61</v>
      </c>
      <c r="E33" s="77"/>
      <c r="F33" s="8"/>
      <c r="G33" s="8"/>
    </row>
    <row r="34" spans="1:7" ht="12.75">
      <c r="A34" s="28" t="s">
        <v>652</v>
      </c>
      <c r="B34" s="28" t="s">
        <v>653</v>
      </c>
      <c r="C34" s="149">
        <v>8.61</v>
      </c>
      <c r="D34" s="55">
        <v>8.61</v>
      </c>
      <c r="E34" s="77"/>
      <c r="F34" s="8"/>
      <c r="G34" s="8"/>
    </row>
    <row r="35" spans="1:9" ht="12.75">
      <c r="A35" s="28" t="s">
        <v>654</v>
      </c>
      <c r="B35" s="28" t="s">
        <v>655</v>
      </c>
      <c r="C35" s="149">
        <v>8.61</v>
      </c>
      <c r="D35" s="55">
        <v>8.61</v>
      </c>
      <c r="E35" s="75"/>
      <c r="F35" s="6"/>
      <c r="G35" s="6"/>
      <c r="H35" s="6"/>
      <c r="I35" s="6"/>
    </row>
    <row r="36" spans="1:9" ht="12.75">
      <c r="A36" s="12"/>
      <c r="B36" s="12"/>
      <c r="C36" s="17"/>
      <c r="D36" s="17"/>
      <c r="E36" s="6"/>
      <c r="F36" s="6"/>
      <c r="G36" s="6"/>
      <c r="H36" s="6"/>
      <c r="I36" s="6"/>
    </row>
    <row r="38" spans="1:14" s="2" customFormat="1" ht="12.75">
      <c r="A38" s="151" t="s">
        <v>656</v>
      </c>
      <c r="B38" s="146"/>
      <c r="C38" s="146"/>
      <c r="D38" s="152"/>
      <c r="E38" s="103"/>
      <c r="F38" s="103"/>
      <c r="G38" s="7"/>
      <c r="H38" s="7"/>
      <c r="I38" s="7"/>
      <c r="J38" s="7"/>
      <c r="K38" s="7"/>
      <c r="L38" s="7"/>
      <c r="M38" s="7"/>
      <c r="N38" s="7"/>
    </row>
    <row r="39" spans="1:14" s="2" customFormat="1" ht="12.75">
      <c r="A39" s="151" t="s">
        <v>657</v>
      </c>
      <c r="B39" s="146"/>
      <c r="C39" s="146"/>
      <c r="D39" s="152"/>
      <c r="E39" s="103"/>
      <c r="F39" s="103"/>
      <c r="G39" s="7"/>
      <c r="H39" s="7"/>
      <c r="I39" s="7"/>
      <c r="J39" s="7"/>
      <c r="K39" s="7"/>
      <c r="L39" s="7"/>
      <c r="M39" s="7"/>
      <c r="N39" s="7"/>
    </row>
    <row r="40" spans="1:14" s="2" customFormat="1" ht="12.75">
      <c r="A40" s="90" t="s">
        <v>658</v>
      </c>
      <c r="B40" s="146"/>
      <c r="C40" s="146"/>
      <c r="D40" s="146"/>
      <c r="E40" s="89"/>
      <c r="F40" s="89"/>
      <c r="G40" s="7"/>
      <c r="H40" s="7"/>
      <c r="I40" s="7"/>
      <c r="J40" s="7"/>
      <c r="K40" s="7"/>
      <c r="L40" s="7"/>
      <c r="M40" s="7"/>
      <c r="N40" s="7"/>
    </row>
    <row r="41" spans="1:6" ht="12.75">
      <c r="A41" s="90" t="s">
        <v>422</v>
      </c>
      <c r="B41" s="146"/>
      <c r="C41" s="146"/>
      <c r="D41" s="146"/>
      <c r="E41" s="89"/>
      <c r="F41" s="89"/>
    </row>
    <row r="42" spans="1:14" s="2" customFormat="1" ht="12.75">
      <c r="A42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2" customFormat="1" ht="12.75">
      <c r="A43" s="6" t="s">
        <v>2</v>
      </c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="5" customFormat="1" ht="6.75" customHeight="1">
      <c r="A44" s="6"/>
    </row>
    <row r="45" ht="12.75">
      <c r="A45" s="7"/>
    </row>
    <row r="46" spans="1:14" s="2" customFormat="1" ht="12.75">
      <c r="A46" t="s">
        <v>846</v>
      </c>
      <c r="B46" s="12"/>
      <c r="C46" s="12"/>
      <c r="D46" s="13"/>
      <c r="E46" s="12"/>
      <c r="F46" s="12"/>
      <c r="G46" s="12"/>
      <c r="H46" s="7"/>
      <c r="I46" s="7"/>
      <c r="J46" s="7"/>
      <c r="K46" s="7"/>
      <c r="L46" s="7"/>
      <c r="M46" s="7"/>
      <c r="N46" s="7"/>
    </row>
    <row r="47" spans="2:14" s="2" customFormat="1" ht="12.75">
      <c r="B47" s="12"/>
      <c r="C47" s="12"/>
      <c r="D47" s="13"/>
      <c r="E47" s="13"/>
      <c r="F47" s="15"/>
      <c r="G47" s="12"/>
      <c r="H47" s="7"/>
      <c r="I47" s="7"/>
      <c r="J47" s="7"/>
      <c r="K47" s="7"/>
      <c r="L47" s="7"/>
      <c r="M47" s="7"/>
      <c r="N47" s="7"/>
    </row>
    <row r="48" spans="2:14" s="2" customFormat="1" ht="12.75">
      <c r="B48" s="12"/>
      <c r="C48" s="12"/>
      <c r="D48" s="13"/>
      <c r="E48" s="13"/>
      <c r="F48" s="15"/>
      <c r="G48" s="12"/>
      <c r="H48" s="7"/>
      <c r="I48" s="7"/>
      <c r="J48" s="7"/>
      <c r="K48" s="7"/>
      <c r="L48" s="7"/>
      <c r="M48" s="7"/>
      <c r="N48" s="7"/>
    </row>
    <row r="49" ht="12.75">
      <c r="A49" s="2"/>
    </row>
  </sheetData>
  <sheetProtection/>
  <mergeCells count="1">
    <mergeCell ref="C8:D8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N40"/>
  <sheetViews>
    <sheetView showGridLines="0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10.00390625" style="0" customWidth="1"/>
    <col min="2" max="2" width="34.57421875" style="0" customWidth="1"/>
    <col min="3" max="3" width="8.8515625" style="0" customWidth="1"/>
    <col min="4" max="4" width="8.57421875" style="0" customWidth="1"/>
    <col min="5" max="5" width="13.7109375" style="5" customWidth="1"/>
    <col min="6" max="6" width="11.7109375" style="5" customWidth="1"/>
    <col min="7" max="7" width="8.28125" style="5" customWidth="1"/>
    <col min="8" max="8" width="8.57421875" style="5" customWidth="1"/>
    <col min="9" max="14" width="9.140625" style="5" customWidth="1"/>
  </cols>
  <sheetData>
    <row r="1" ht="12.75"/>
    <row r="2" ht="12.75"/>
    <row r="3" ht="12.75"/>
    <row r="5" ht="12.75">
      <c r="A5" s="1" t="s">
        <v>603</v>
      </c>
    </row>
    <row r="6" ht="12.75">
      <c r="A6" s="1" t="s">
        <v>472</v>
      </c>
    </row>
    <row r="7" ht="12.75">
      <c r="A7" s="1"/>
    </row>
    <row r="8" spans="1:4" ht="12.75">
      <c r="A8" s="6" t="s">
        <v>806</v>
      </c>
      <c r="B8" s="2"/>
      <c r="C8" s="165" t="s">
        <v>5</v>
      </c>
      <c r="D8" s="165"/>
    </row>
    <row r="9" spans="1:4" ht="12.75">
      <c r="A9" s="3" t="s">
        <v>0</v>
      </c>
      <c r="B9" s="3" t="s">
        <v>1</v>
      </c>
      <c r="C9" s="3" t="s">
        <v>4</v>
      </c>
      <c r="D9" s="3" t="s">
        <v>3</v>
      </c>
    </row>
    <row r="10" spans="1:4" ht="12.75">
      <c r="A10" s="28" t="s">
        <v>807</v>
      </c>
      <c r="B10" s="28" t="s">
        <v>818</v>
      </c>
      <c r="C10" s="149">
        <f>D10*3</f>
        <v>16.799999999999997</v>
      </c>
      <c r="D10" s="55">
        <v>5.6</v>
      </c>
    </row>
    <row r="11" spans="1:4" ht="12.75">
      <c r="A11" s="28" t="s">
        <v>808</v>
      </c>
      <c r="B11" s="28" t="s">
        <v>819</v>
      </c>
      <c r="C11" s="149">
        <f aca="true" t="shared" si="0" ref="C11:C20">D11*3</f>
        <v>16.799999999999997</v>
      </c>
      <c r="D11" s="55">
        <v>5.6</v>
      </c>
    </row>
    <row r="12" spans="1:4" ht="12.75">
      <c r="A12" s="28" t="s">
        <v>809</v>
      </c>
      <c r="B12" s="28" t="s">
        <v>820</v>
      </c>
      <c r="C12" s="149">
        <f t="shared" si="0"/>
        <v>16.799999999999997</v>
      </c>
      <c r="D12" s="55">
        <v>5.6</v>
      </c>
    </row>
    <row r="13" spans="1:4" ht="12.75">
      <c r="A13" s="28" t="s">
        <v>810</v>
      </c>
      <c r="B13" s="28" t="s">
        <v>821</v>
      </c>
      <c r="C13" s="149">
        <f t="shared" si="0"/>
        <v>16.799999999999997</v>
      </c>
      <c r="D13" s="55">
        <v>5.6</v>
      </c>
    </row>
    <row r="14" spans="1:4" ht="12.75">
      <c r="A14" s="28" t="s">
        <v>811</v>
      </c>
      <c r="B14" s="28" t="s">
        <v>822</v>
      </c>
      <c r="C14" s="149">
        <f t="shared" si="0"/>
        <v>16.799999999999997</v>
      </c>
      <c r="D14" s="55">
        <v>5.6</v>
      </c>
    </row>
    <row r="15" spans="1:4" ht="12.75">
      <c r="A15" s="28" t="s">
        <v>812</v>
      </c>
      <c r="B15" s="28" t="s">
        <v>823</v>
      </c>
      <c r="C15" s="149">
        <f t="shared" si="0"/>
        <v>16.799999999999997</v>
      </c>
      <c r="D15" s="55">
        <v>5.6</v>
      </c>
    </row>
    <row r="16" spans="1:4" ht="12.75">
      <c r="A16" s="28" t="s">
        <v>813</v>
      </c>
      <c r="B16" s="28" t="s">
        <v>824</v>
      </c>
      <c r="C16" s="149">
        <f t="shared" si="0"/>
        <v>16.799999999999997</v>
      </c>
      <c r="D16" s="55">
        <v>5.6</v>
      </c>
    </row>
    <row r="17" spans="1:4" ht="12.75">
      <c r="A17" s="28" t="s">
        <v>814</v>
      </c>
      <c r="B17" s="28" t="s">
        <v>825</v>
      </c>
      <c r="C17" s="149">
        <f t="shared" si="0"/>
        <v>16.799999999999997</v>
      </c>
      <c r="D17" s="55">
        <v>5.6</v>
      </c>
    </row>
    <row r="18" spans="1:4" ht="12.75">
      <c r="A18" s="28" t="s">
        <v>815</v>
      </c>
      <c r="B18" s="28" t="s">
        <v>826</v>
      </c>
      <c r="C18" s="149">
        <f t="shared" si="0"/>
        <v>16.799999999999997</v>
      </c>
      <c r="D18" s="55">
        <v>5.6</v>
      </c>
    </row>
    <row r="19" spans="1:4" ht="12.75">
      <c r="A19" s="28" t="s">
        <v>816</v>
      </c>
      <c r="B19" s="28" t="s">
        <v>827</v>
      </c>
      <c r="C19" s="149">
        <f t="shared" si="0"/>
        <v>16.799999999999997</v>
      </c>
      <c r="D19" s="55">
        <v>5.6</v>
      </c>
    </row>
    <row r="20" spans="1:4" ht="12.75">
      <c r="A20" s="28" t="s">
        <v>817</v>
      </c>
      <c r="B20" s="28" t="s">
        <v>828</v>
      </c>
      <c r="C20" s="149">
        <f t="shared" si="0"/>
        <v>16.799999999999997</v>
      </c>
      <c r="D20" s="55">
        <v>5.6</v>
      </c>
    </row>
    <row r="21" spans="1:4" ht="12.75">
      <c r="A21" s="28" t="s">
        <v>1087</v>
      </c>
      <c r="B21" s="28" t="s">
        <v>1095</v>
      </c>
      <c r="C21" s="149">
        <f>D21*3</f>
        <v>18.9</v>
      </c>
      <c r="D21" s="55">
        <v>6.3</v>
      </c>
    </row>
    <row r="22" spans="1:4" ht="12.75">
      <c r="A22" s="28" t="s">
        <v>1088</v>
      </c>
      <c r="B22" s="28" t="s">
        <v>1096</v>
      </c>
      <c r="C22" s="149">
        <f>D22*3</f>
        <v>18.9</v>
      </c>
      <c r="D22" s="55">
        <v>6.3</v>
      </c>
    </row>
    <row r="23" spans="1:4" ht="12.75">
      <c r="A23" s="28" t="s">
        <v>1089</v>
      </c>
      <c r="B23" s="28" t="s">
        <v>1097</v>
      </c>
      <c r="C23" s="149">
        <f>D23*2</f>
        <v>12.6</v>
      </c>
      <c r="D23" s="55">
        <v>6.3</v>
      </c>
    </row>
    <row r="24" spans="1:4" ht="12.75">
      <c r="A24" s="28" t="s">
        <v>1090</v>
      </c>
      <c r="B24" s="28" t="s">
        <v>1098</v>
      </c>
      <c r="C24" s="149">
        <f>D24*2</f>
        <v>12.6</v>
      </c>
      <c r="D24" s="55">
        <v>6.3</v>
      </c>
    </row>
    <row r="25" spans="1:4" ht="12.75">
      <c r="A25" s="28" t="s">
        <v>1091</v>
      </c>
      <c r="B25" s="28" t="s">
        <v>1099</v>
      </c>
      <c r="C25" s="149">
        <f>D25*2</f>
        <v>12.6</v>
      </c>
      <c r="D25" s="55">
        <v>6.3</v>
      </c>
    </row>
    <row r="26" spans="1:4" ht="12.75">
      <c r="A26" s="28" t="s">
        <v>1092</v>
      </c>
      <c r="B26" s="28" t="s">
        <v>1100</v>
      </c>
      <c r="C26" s="149">
        <f>D26*2</f>
        <v>12.6</v>
      </c>
      <c r="D26" s="55">
        <v>6.3</v>
      </c>
    </row>
    <row r="27" spans="1:4" ht="12.75">
      <c r="A27" s="28" t="s">
        <v>1093</v>
      </c>
      <c r="B27" s="28" t="s">
        <v>1101</v>
      </c>
      <c r="C27" s="149">
        <f>D27*2</f>
        <v>12.6</v>
      </c>
      <c r="D27" s="55">
        <v>6.3</v>
      </c>
    </row>
    <row r="28" spans="1:4" ht="12.75">
      <c r="A28" s="28" t="s">
        <v>1094</v>
      </c>
      <c r="B28" s="28" t="s">
        <v>1102</v>
      </c>
      <c r="C28" s="149">
        <f>D28*3</f>
        <v>18.9</v>
      </c>
      <c r="D28" s="55">
        <v>6.3</v>
      </c>
    </row>
    <row r="30" spans="1:14" s="2" customFormat="1" ht="12.75">
      <c r="A30" s="151" t="s">
        <v>656</v>
      </c>
      <c r="B30" s="146"/>
      <c r="C30" s="146"/>
      <c r="D30" s="152"/>
      <c r="E30" s="103"/>
      <c r="F30" s="103"/>
      <c r="G30" s="7"/>
      <c r="H30" s="7"/>
      <c r="I30" s="7"/>
      <c r="J30" s="7"/>
      <c r="K30" s="7"/>
      <c r="L30" s="7"/>
      <c r="M30" s="7"/>
      <c r="N30" s="7"/>
    </row>
    <row r="31" spans="1:14" s="2" customFormat="1" ht="12.75">
      <c r="A31" s="151" t="s">
        <v>1103</v>
      </c>
      <c r="B31" s="146"/>
      <c r="C31" s="146"/>
      <c r="D31" s="152"/>
      <c r="E31" s="103"/>
      <c r="F31" s="103"/>
      <c r="G31" s="7"/>
      <c r="H31" s="7"/>
      <c r="I31" s="7"/>
      <c r="J31" s="7"/>
      <c r="K31" s="7"/>
      <c r="L31" s="7"/>
      <c r="M31" s="7"/>
      <c r="N31" s="7"/>
    </row>
    <row r="32" spans="1:14" s="2" customFormat="1" ht="12.75">
      <c r="A32" s="90" t="s">
        <v>658</v>
      </c>
      <c r="B32" s="146"/>
      <c r="C32" s="146"/>
      <c r="D32" s="146"/>
      <c r="E32" s="89"/>
      <c r="F32" s="89"/>
      <c r="G32" s="7"/>
      <c r="H32" s="7"/>
      <c r="I32" s="7"/>
      <c r="J32" s="7"/>
      <c r="K32" s="7"/>
      <c r="L32" s="7"/>
      <c r="M32" s="7"/>
      <c r="N32" s="7"/>
    </row>
    <row r="33" spans="1:6" ht="12.75">
      <c r="A33" s="90" t="s">
        <v>422</v>
      </c>
      <c r="B33" s="146"/>
      <c r="C33" s="146"/>
      <c r="D33" s="146"/>
      <c r="E33" s="89"/>
      <c r="F33" s="89"/>
    </row>
    <row r="34" spans="1:14" s="2" customFormat="1" ht="12.75">
      <c r="A34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="5" customFormat="1" ht="6.75" customHeight="1">
      <c r="A35" s="6"/>
    </row>
    <row r="36" ht="12.75">
      <c r="A36" t="s">
        <v>846</v>
      </c>
    </row>
    <row r="37" spans="1:14" s="2" customFormat="1" ht="12.75">
      <c r="A37"/>
      <c r="B37" s="12"/>
      <c r="C37" s="12"/>
      <c r="D37" s="13"/>
      <c r="E37" s="12"/>
      <c r="F37" s="12"/>
      <c r="G37" s="12"/>
      <c r="H37" s="7"/>
      <c r="I37" s="7"/>
      <c r="J37" s="7"/>
      <c r="K37" s="7"/>
      <c r="L37" s="7"/>
      <c r="M37" s="7"/>
      <c r="N37" s="7"/>
    </row>
    <row r="38" spans="2:14" s="2" customFormat="1" ht="12.75">
      <c r="B38" s="12"/>
      <c r="C38" s="12"/>
      <c r="D38" s="13"/>
      <c r="E38" s="13"/>
      <c r="F38" s="15"/>
      <c r="G38" s="12"/>
      <c r="H38" s="7"/>
      <c r="I38" s="7"/>
      <c r="J38" s="7"/>
      <c r="K38" s="7"/>
      <c r="L38" s="7"/>
      <c r="M38" s="7"/>
      <c r="N38" s="7"/>
    </row>
    <row r="39" spans="2:14" s="2" customFormat="1" ht="12.75">
      <c r="B39" s="12"/>
      <c r="C39" s="12"/>
      <c r="D39" s="13"/>
      <c r="E39" s="13"/>
      <c r="F39" s="15"/>
      <c r="G39" s="12"/>
      <c r="H39" s="7"/>
      <c r="I39" s="7"/>
      <c r="J39" s="7"/>
      <c r="K39" s="7"/>
      <c r="L39" s="7"/>
      <c r="M39" s="7"/>
      <c r="N39" s="7"/>
    </row>
    <row r="40" ht="12.75">
      <c r="A40" s="2"/>
    </row>
  </sheetData>
  <sheetProtection/>
  <mergeCells count="1">
    <mergeCell ref="C8:D8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14.140625" style="7" customWidth="1"/>
    <col min="2" max="2" width="16.421875" style="5" customWidth="1"/>
    <col min="3" max="3" width="11.7109375" style="5" customWidth="1"/>
    <col min="4" max="4" width="8.140625" style="5" customWidth="1"/>
    <col min="5" max="5" width="8.421875" style="5" customWidth="1"/>
    <col min="6" max="6" width="6.57421875" style="5" customWidth="1"/>
    <col min="7" max="7" width="23.00390625" style="5" customWidth="1"/>
    <col min="8" max="8" width="27.57421875" style="5" customWidth="1"/>
    <col min="9" max="16384" width="9.140625" style="5" customWidth="1"/>
  </cols>
  <sheetData>
    <row r="1" spans="1:5" ht="12.75">
      <c r="A1" s="42"/>
      <c r="D1" s="6"/>
      <c r="E1" s="12"/>
    </row>
    <row r="2" spans="1:5" ht="12.75">
      <c r="A2" s="42"/>
      <c r="D2" s="6"/>
      <c r="E2" s="12"/>
    </row>
    <row r="3" spans="1:5" ht="12.75">
      <c r="A3" s="42"/>
      <c r="D3" s="6"/>
      <c r="E3" s="12"/>
    </row>
    <row r="4" spans="1:5" ht="12" customHeight="1">
      <c r="A4" s="42"/>
      <c r="D4" s="6"/>
      <c r="E4" s="12"/>
    </row>
    <row r="5" spans="1:6" ht="12.75">
      <c r="A5" s="88" t="s">
        <v>933</v>
      </c>
      <c r="B5" s="89"/>
      <c r="C5" s="89"/>
      <c r="D5" s="88"/>
      <c r="E5" s="90"/>
      <c r="F5" s="101"/>
    </row>
    <row r="6" spans="1:5" ht="12.75">
      <c r="A6" s="88" t="s">
        <v>472</v>
      </c>
      <c r="B6" s="89"/>
      <c r="C6" s="89"/>
      <c r="D6" s="91" t="s">
        <v>442</v>
      </c>
      <c r="E6" s="109"/>
    </row>
    <row r="7" spans="1:6" ht="12.75">
      <c r="A7" s="88"/>
      <c r="B7" s="89"/>
      <c r="C7" s="89"/>
      <c r="D7" s="88"/>
      <c r="E7" s="90"/>
      <c r="F7" s="101"/>
    </row>
    <row r="8" spans="1:6" ht="12.75">
      <c r="A8" s="92" t="s">
        <v>425</v>
      </c>
      <c r="B8" s="93"/>
      <c r="C8" s="93"/>
      <c r="D8" s="93"/>
      <c r="E8" s="94"/>
      <c r="F8" s="108"/>
    </row>
    <row r="9" spans="1:6" ht="12.75">
      <c r="A9" s="92" t="s">
        <v>426</v>
      </c>
      <c r="B9" s="93"/>
      <c r="C9" s="93"/>
      <c r="D9" s="93"/>
      <c r="E9" s="94"/>
      <c r="F9" s="108"/>
    </row>
    <row r="10" spans="1:6" ht="12.75">
      <c r="A10" s="6"/>
      <c r="D10" s="6"/>
      <c r="E10" s="12"/>
      <c r="F10" s="12"/>
    </row>
    <row r="11" spans="1:6" ht="12.75">
      <c r="A11" s="95" t="s">
        <v>0</v>
      </c>
      <c r="B11" s="3" t="s">
        <v>85</v>
      </c>
      <c r="C11" s="3" t="s">
        <v>427</v>
      </c>
      <c r="D11" s="3" t="s">
        <v>70</v>
      </c>
      <c r="E11" s="3" t="s">
        <v>3</v>
      </c>
      <c r="F11" s="96"/>
    </row>
    <row r="12" spans="1:6" ht="12.75">
      <c r="A12" s="97" t="s">
        <v>927</v>
      </c>
      <c r="B12" s="4" t="s">
        <v>930</v>
      </c>
      <c r="C12" s="98" t="s">
        <v>444</v>
      </c>
      <c r="D12" s="54">
        <f>E12/1.17</f>
        <v>7.512820512820513</v>
      </c>
      <c r="E12" s="54">
        <v>8.79</v>
      </c>
      <c r="F12" s="96"/>
    </row>
    <row r="13" spans="1:6" ht="12.75">
      <c r="A13" s="97" t="s">
        <v>928</v>
      </c>
      <c r="B13" s="4" t="s">
        <v>931</v>
      </c>
      <c r="C13" s="98" t="s">
        <v>444</v>
      </c>
      <c r="D13" s="54">
        <f>E13/1.17</f>
        <v>8.461538461538462</v>
      </c>
      <c r="E13" s="54">
        <v>9.9</v>
      </c>
      <c r="F13" s="99"/>
    </row>
    <row r="14" spans="1:6" ht="12.75">
      <c r="A14" s="97" t="s">
        <v>929</v>
      </c>
      <c r="B14" s="4" t="s">
        <v>932</v>
      </c>
      <c r="C14" s="98" t="s">
        <v>444</v>
      </c>
      <c r="D14" s="54">
        <f>E14/1.17</f>
        <v>8.461538461538462</v>
      </c>
      <c r="E14" s="54">
        <v>9.9</v>
      </c>
      <c r="F14" s="56"/>
    </row>
    <row r="15" ht="12.75"/>
    <row r="16" spans="1:6" ht="12.75">
      <c r="A16" s="90" t="s">
        <v>430</v>
      </c>
      <c r="B16" s="90"/>
      <c r="C16" s="90"/>
      <c r="D16" s="30"/>
      <c r="E16" s="30"/>
      <c r="F16" s="56"/>
    </row>
    <row r="17" spans="1:6" ht="12.75">
      <c r="A17" s="90" t="s">
        <v>445</v>
      </c>
      <c r="B17" s="90"/>
      <c r="C17" s="90"/>
      <c r="D17" s="101"/>
      <c r="E17" s="12"/>
      <c r="F17" s="12"/>
    </row>
    <row r="18" spans="1:3" ht="12.75">
      <c r="A18" s="12"/>
      <c r="B18" s="12"/>
      <c r="C18" s="12"/>
    </row>
    <row r="19" ht="12.75">
      <c r="A19" s="6" t="s">
        <v>844</v>
      </c>
    </row>
    <row r="20" spans="1:5" ht="12.75">
      <c r="A20" s="19"/>
      <c r="B20" s="40"/>
      <c r="C20" s="40"/>
      <c r="D20" s="40"/>
      <c r="E20" s="40"/>
    </row>
    <row r="22" spans="1:6" ht="12.75">
      <c r="A22" s="90" t="s">
        <v>475</v>
      </c>
      <c r="B22" s="90"/>
      <c r="C22" s="90"/>
      <c r="D22" s="101"/>
      <c r="E22" s="15"/>
      <c r="F22" s="15"/>
    </row>
    <row r="23" spans="1:4" ht="12.75">
      <c r="A23" s="12" t="s">
        <v>422</v>
      </c>
      <c r="B23" s="12"/>
      <c r="C23" s="12"/>
      <c r="D23" s="102"/>
    </row>
    <row r="24" spans="1:4" ht="12.75">
      <c r="A24" s="12"/>
      <c r="B24" s="12"/>
      <c r="C24" s="12"/>
      <c r="D24" s="102"/>
    </row>
    <row r="25" ht="12.75"/>
    <row r="26" spans="1:5" ht="12.75">
      <c r="A26" s="6" t="s">
        <v>98</v>
      </c>
      <c r="B26" s="6"/>
      <c r="C26" s="6"/>
      <c r="D26" s="8"/>
      <c r="E26" s="8"/>
    </row>
    <row r="27" spans="1:6" ht="12.75">
      <c r="A27" s="6" t="s">
        <v>472</v>
      </c>
      <c r="B27" s="7"/>
      <c r="C27" s="166" t="s">
        <v>5</v>
      </c>
      <c r="D27" s="166"/>
      <c r="E27" s="7"/>
      <c r="F27" s="7"/>
    </row>
    <row r="28" spans="1:6" ht="12.75">
      <c r="A28" s="6"/>
      <c r="C28" s="6"/>
      <c r="D28" s="6"/>
      <c r="E28" s="12"/>
      <c r="F28" s="12"/>
    </row>
    <row r="29" spans="1:6" s="62" customFormat="1" ht="11.25">
      <c r="A29" s="29" t="s">
        <v>366</v>
      </c>
      <c r="B29" s="61"/>
      <c r="D29" s="63"/>
      <c r="E29" s="63"/>
      <c r="F29" s="64"/>
    </row>
    <row r="30" spans="1:6" s="62" customFormat="1" ht="11.25">
      <c r="A30" s="29" t="s">
        <v>388</v>
      </c>
      <c r="B30" s="61"/>
      <c r="D30" s="63"/>
      <c r="E30" s="63"/>
      <c r="F30" s="64"/>
    </row>
    <row r="31" spans="1:6" ht="12.75">
      <c r="A31" s="29" t="s">
        <v>389</v>
      </c>
      <c r="B31" s="61"/>
      <c r="C31" s="62"/>
      <c r="D31" s="63"/>
      <c r="E31" s="63"/>
      <c r="F31" s="64"/>
    </row>
    <row r="32" spans="1:6" ht="12.75">
      <c r="A32" s="6"/>
      <c r="C32" s="6"/>
      <c r="D32" s="6"/>
      <c r="E32" s="12"/>
      <c r="F32" s="12"/>
    </row>
    <row r="33" spans="1:6" ht="12.75">
      <c r="A33" s="3" t="s">
        <v>0</v>
      </c>
      <c r="B33" s="32" t="s">
        <v>1</v>
      </c>
      <c r="C33" s="33" t="s">
        <v>70</v>
      </c>
      <c r="D33" s="33" t="s">
        <v>3</v>
      </c>
      <c r="E33" s="6"/>
      <c r="F33" s="6"/>
    </row>
    <row r="34" spans="1:6" ht="12.75">
      <c r="A34" s="4" t="s">
        <v>99</v>
      </c>
      <c r="B34" s="34" t="s">
        <v>100</v>
      </c>
      <c r="C34" s="55">
        <v>6.35</v>
      </c>
      <c r="D34" s="55">
        <v>7.3</v>
      </c>
      <c r="E34" s="35"/>
      <c r="F34" s="35"/>
    </row>
    <row r="35" spans="1:6" ht="12.75">
      <c r="A35" s="4" t="s">
        <v>101</v>
      </c>
      <c r="B35" s="34" t="s">
        <v>102</v>
      </c>
      <c r="C35" s="55">
        <v>6.35</v>
      </c>
      <c r="D35" s="55">
        <v>7.3</v>
      </c>
      <c r="E35" s="35"/>
      <c r="F35" s="35"/>
    </row>
    <row r="36" spans="2:6" ht="12.75">
      <c r="B36" s="7"/>
      <c r="C36" s="36"/>
      <c r="D36" s="37"/>
      <c r="E36" s="7"/>
      <c r="F36" s="7"/>
    </row>
    <row r="37" spans="1:6" ht="12.75">
      <c r="A37" s="12" t="s">
        <v>361</v>
      </c>
      <c r="B37" s="12"/>
      <c r="C37" s="12"/>
      <c r="D37" s="12"/>
      <c r="E37" s="12"/>
      <c r="F37" s="12"/>
    </row>
    <row r="38" spans="1:6" ht="12.75">
      <c r="A38" s="12" t="s">
        <v>296</v>
      </c>
      <c r="B38" s="12"/>
      <c r="C38" s="12"/>
      <c r="D38" s="13"/>
      <c r="E38" s="15"/>
      <c r="F38" s="12"/>
    </row>
    <row r="39" spans="1:6" ht="12.75">
      <c r="A39" s="12"/>
      <c r="B39" s="12"/>
      <c r="C39" s="12"/>
      <c r="D39" s="13"/>
      <c r="E39" s="15"/>
      <c r="F39" s="12"/>
    </row>
    <row r="40" spans="1:6" ht="12.75">
      <c r="A40" s="6" t="s">
        <v>2</v>
      </c>
      <c r="B40" s="6"/>
      <c r="C40" s="12"/>
      <c r="D40" s="13"/>
      <c r="E40" s="15"/>
      <c r="F40" s="12"/>
    </row>
    <row r="41" spans="1:6" ht="12.75">
      <c r="A41" s="19"/>
      <c r="B41" s="40"/>
      <c r="C41" s="40"/>
      <c r="D41" s="40"/>
      <c r="E41" s="40"/>
      <c r="F41" s="40"/>
    </row>
    <row r="43" spans="1:6" ht="12.75">
      <c r="A43" s="12" t="s">
        <v>473</v>
      </c>
      <c r="B43" s="12"/>
      <c r="C43" s="12"/>
      <c r="D43" s="13"/>
      <c r="E43" s="12"/>
      <c r="F43" s="12"/>
    </row>
    <row r="44" spans="1:6" ht="12.75">
      <c r="A44" s="12" t="s">
        <v>422</v>
      </c>
      <c r="B44" s="12"/>
      <c r="C44" s="12"/>
      <c r="D44" s="13"/>
      <c r="E44" s="15"/>
      <c r="F44" s="12"/>
    </row>
    <row r="46" ht="12.75">
      <c r="A46" t="s">
        <v>846</v>
      </c>
    </row>
    <row r="48" spans="2:3" ht="12.75">
      <c r="B48" s="101"/>
      <c r="C48" s="101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70" ht="12.75">
      <c r="A70" s="5"/>
    </row>
    <row r="73" ht="12.75">
      <c r="A73" s="5"/>
    </row>
    <row r="74" ht="12.75">
      <c r="A74" s="5"/>
    </row>
  </sheetData>
  <sheetProtection/>
  <mergeCells count="1">
    <mergeCell ref="C27:D27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M29"/>
  <sheetViews>
    <sheetView showGridLines="0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10.57421875" style="0" customWidth="1"/>
    <col min="2" max="2" width="19.28125" style="0" customWidth="1"/>
    <col min="3" max="3" width="8.8515625" style="0" customWidth="1"/>
    <col min="4" max="4" width="8.57421875" style="0" customWidth="1"/>
    <col min="5" max="5" width="11.7109375" style="5" customWidth="1"/>
    <col min="6" max="6" width="19.7109375" style="5" customWidth="1"/>
    <col min="7" max="7" width="8.57421875" style="5" customWidth="1"/>
    <col min="8" max="13" width="9.140625" style="5" customWidth="1"/>
  </cols>
  <sheetData>
    <row r="1" ht="12.75"/>
    <row r="2" ht="12.75"/>
    <row r="3" ht="12.75"/>
    <row r="4" ht="12.75">
      <c r="A4" s="1" t="s">
        <v>1055</v>
      </c>
    </row>
    <row r="5" spans="1:4" ht="12.75">
      <c r="A5" s="1" t="s">
        <v>472</v>
      </c>
      <c r="C5" s="165" t="s">
        <v>5</v>
      </c>
      <c r="D5" s="165"/>
    </row>
    <row r="6" spans="1:5" ht="12.75">
      <c r="A6" s="6"/>
      <c r="B6" s="5"/>
      <c r="C6" s="6"/>
      <c r="D6" s="6"/>
      <c r="E6" s="12"/>
    </row>
    <row r="7" spans="1:5" ht="12.75">
      <c r="A7" s="3" t="s">
        <v>0</v>
      </c>
      <c r="B7" s="3" t="s">
        <v>1</v>
      </c>
      <c r="C7" s="71" t="s">
        <v>4</v>
      </c>
      <c r="D7" s="71" t="s">
        <v>3</v>
      </c>
      <c r="E7" s="6"/>
    </row>
    <row r="8" spans="1:6" ht="12.75">
      <c r="A8" s="57" t="s">
        <v>1056</v>
      </c>
      <c r="B8" s="57" t="s">
        <v>1064</v>
      </c>
      <c r="C8" s="55">
        <f>D8/1.05</f>
        <v>13.295238095238096</v>
      </c>
      <c r="D8" s="55">
        <v>13.96</v>
      </c>
      <c r="F8" s="7"/>
    </row>
    <row r="9" spans="1:6" ht="12.75">
      <c r="A9" s="57" t="s">
        <v>1057</v>
      </c>
      <c r="B9" s="57" t="s">
        <v>1065</v>
      </c>
      <c r="C9" s="55">
        <f aca="true" t="shared" si="0" ref="C9:C15">D9/1.05</f>
        <v>13.295238095238096</v>
      </c>
      <c r="D9" s="55">
        <v>13.96</v>
      </c>
      <c r="E9" s="8"/>
      <c r="F9" s="8"/>
    </row>
    <row r="10" spans="1:6" ht="12.75">
      <c r="A10" s="57" t="s">
        <v>1058</v>
      </c>
      <c r="B10" s="57" t="s">
        <v>1066</v>
      </c>
      <c r="C10" s="55">
        <f t="shared" si="0"/>
        <v>13.295238095238096</v>
      </c>
      <c r="D10" s="55">
        <v>13.96</v>
      </c>
      <c r="E10" s="8"/>
      <c r="F10" s="8"/>
    </row>
    <row r="11" spans="1:6" ht="12.75">
      <c r="A11" s="57" t="s">
        <v>1059</v>
      </c>
      <c r="B11" s="57" t="s">
        <v>1067</v>
      </c>
      <c r="C11" s="55">
        <f t="shared" si="0"/>
        <v>13.295238095238096</v>
      </c>
      <c r="D11" s="55">
        <v>13.96</v>
      </c>
      <c r="E11" s="8"/>
      <c r="F11" s="8"/>
    </row>
    <row r="12" spans="1:6" s="5" customFormat="1" ht="12.75">
      <c r="A12" s="57" t="s">
        <v>1060</v>
      </c>
      <c r="B12" s="57" t="s">
        <v>1068</v>
      </c>
      <c r="C12" s="55">
        <f t="shared" si="0"/>
        <v>13.295238095238096</v>
      </c>
      <c r="D12" s="55">
        <v>13.96</v>
      </c>
      <c r="E12" s="8"/>
      <c r="F12" s="8"/>
    </row>
    <row r="13" spans="1:6" s="5" customFormat="1" ht="12.75">
      <c r="A13" s="57" t="s">
        <v>1061</v>
      </c>
      <c r="B13" s="57" t="s">
        <v>1069</v>
      </c>
      <c r="C13" s="55">
        <f t="shared" si="0"/>
        <v>13.295238095238096</v>
      </c>
      <c r="D13" s="55">
        <v>13.96</v>
      </c>
      <c r="E13" s="8"/>
      <c r="F13" s="8"/>
    </row>
    <row r="14" spans="1:6" s="5" customFormat="1" ht="12.75">
      <c r="A14" s="57" t="s">
        <v>1062</v>
      </c>
      <c r="B14" s="57" t="s">
        <v>1070</v>
      </c>
      <c r="C14" s="55">
        <f t="shared" si="0"/>
        <v>13.295238095238096</v>
      </c>
      <c r="D14" s="55">
        <v>13.96</v>
      </c>
      <c r="E14" s="8"/>
      <c r="F14" s="8"/>
    </row>
    <row r="15" spans="1:6" s="5" customFormat="1" ht="12.75">
      <c r="A15" s="57" t="s">
        <v>1063</v>
      </c>
      <c r="B15" s="57" t="s">
        <v>1071</v>
      </c>
      <c r="C15" s="55">
        <f t="shared" si="0"/>
        <v>13.295238095238096</v>
      </c>
      <c r="D15" s="55">
        <v>13.96</v>
      </c>
      <c r="E15" s="8"/>
      <c r="F15" s="8"/>
    </row>
    <row r="16" spans="1:6" s="5" customFormat="1" ht="12.75">
      <c r="A16" s="60"/>
      <c r="B16" s="60"/>
      <c r="C16" s="84"/>
      <c r="D16" s="84"/>
      <c r="E16" s="8"/>
      <c r="F16" s="8"/>
    </row>
    <row r="17" spans="1:6" s="5" customFormat="1" ht="12.75">
      <c r="A17" s="60" t="s">
        <v>1072</v>
      </c>
      <c r="B17" s="60"/>
      <c r="C17" s="84"/>
      <c r="D17" s="84"/>
      <c r="E17" s="8"/>
      <c r="F17" s="8"/>
    </row>
    <row r="19" spans="1:4" s="5" customFormat="1" ht="12.75">
      <c r="A19" s="12" t="s">
        <v>1075</v>
      </c>
      <c r="B19"/>
      <c r="C19"/>
      <c r="D19"/>
    </row>
    <row r="20" spans="1:4" s="5" customFormat="1" ht="12.75">
      <c r="A20" s="12" t="s">
        <v>1073</v>
      </c>
      <c r="B20"/>
      <c r="C20"/>
      <c r="D20"/>
    </row>
    <row r="21" ht="12.75">
      <c r="A21" s="12" t="s">
        <v>1074</v>
      </c>
    </row>
    <row r="22" spans="5:13" s="2" customFormat="1" ht="12.75">
      <c r="E22" s="7"/>
      <c r="F22" s="7"/>
      <c r="G22" s="7"/>
      <c r="H22" s="7"/>
      <c r="I22" s="7"/>
      <c r="J22" s="7"/>
      <c r="K22" s="7"/>
      <c r="L22" s="7"/>
      <c r="M22" s="7"/>
    </row>
    <row r="23" spans="1:6" ht="12.75">
      <c r="A23" s="12" t="s">
        <v>972</v>
      </c>
      <c r="B23" s="12"/>
      <c r="C23" s="12"/>
      <c r="D23" s="13"/>
      <c r="E23" s="12"/>
      <c r="F23" s="12"/>
    </row>
    <row r="24" spans="1:6" ht="12.75">
      <c r="A24" s="12" t="s">
        <v>422</v>
      </c>
      <c r="B24" s="12"/>
      <c r="C24" s="12"/>
      <c r="D24" s="13"/>
      <c r="E24" s="15"/>
      <c r="F24" s="12"/>
    </row>
    <row r="25" spans="1:6" ht="12.75">
      <c r="A25" s="12"/>
      <c r="B25" s="12"/>
      <c r="C25" s="12"/>
      <c r="D25" s="13"/>
      <c r="E25" s="15"/>
      <c r="F25" s="12"/>
    </row>
    <row r="27" spans="1:6" s="5" customFormat="1" ht="12.75">
      <c r="A27" s="6" t="s">
        <v>2</v>
      </c>
      <c r="B27" s="2"/>
      <c r="C27" s="2"/>
      <c r="D27" s="2"/>
      <c r="E27" s="7"/>
      <c r="F27" s="7"/>
    </row>
    <row r="29" spans="1:4" s="5" customFormat="1" ht="12.75">
      <c r="A29" t="s">
        <v>846</v>
      </c>
      <c r="B29"/>
      <c r="C29"/>
      <c r="D29"/>
    </row>
  </sheetData>
  <sheetProtection/>
  <mergeCells count="1">
    <mergeCell ref="C5:D5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11.57421875" style="5" customWidth="1"/>
    <col min="2" max="2" width="26.57421875" style="5" customWidth="1"/>
    <col min="3" max="3" width="10.57421875" style="5" customWidth="1"/>
    <col min="4" max="4" width="8.140625" style="5" customWidth="1"/>
    <col min="5" max="5" width="8.421875" style="5" customWidth="1"/>
    <col min="6" max="6" width="24.421875" style="5" customWidth="1"/>
    <col min="7" max="16384" width="9.140625" style="5" customWidth="1"/>
  </cols>
  <sheetData>
    <row r="1" spans="1:5" ht="12.75">
      <c r="A1" s="41"/>
      <c r="C1" s="6"/>
      <c r="D1" s="6"/>
      <c r="E1" s="12"/>
    </row>
    <row r="2" spans="1:5" ht="12.75">
      <c r="A2" s="41"/>
      <c r="C2" s="6"/>
      <c r="D2" s="6"/>
      <c r="E2" s="12"/>
    </row>
    <row r="3" spans="1:5" ht="12.75">
      <c r="A3" s="41"/>
      <c r="C3" s="6"/>
      <c r="D3" s="6"/>
      <c r="E3" s="12"/>
    </row>
    <row r="4" spans="1:5" ht="12.75">
      <c r="A4" s="6" t="s">
        <v>302</v>
      </c>
      <c r="C4" s="6"/>
      <c r="D4" s="6"/>
      <c r="E4" s="12"/>
    </row>
    <row r="5" spans="1:5" ht="12.75">
      <c r="A5" s="6" t="s">
        <v>472</v>
      </c>
      <c r="C5" s="6"/>
      <c r="D5" s="6"/>
      <c r="E5" s="12"/>
    </row>
    <row r="6" spans="1:5" ht="12.75">
      <c r="A6" s="6"/>
      <c r="C6" s="6"/>
      <c r="D6" s="6"/>
      <c r="E6" s="12"/>
    </row>
    <row r="7" spans="1:6" s="62" customFormat="1" ht="11.25">
      <c r="A7" s="29" t="s">
        <v>369</v>
      </c>
      <c r="B7" s="61"/>
      <c r="D7" s="63"/>
      <c r="E7" s="63"/>
      <c r="F7" s="29"/>
    </row>
    <row r="8" spans="1:6" s="62" customFormat="1" ht="11.25">
      <c r="A8" s="29" t="s">
        <v>388</v>
      </c>
      <c r="B8" s="61"/>
      <c r="D8" s="63"/>
      <c r="E8" s="63"/>
      <c r="F8" s="29"/>
    </row>
    <row r="9" spans="1:6" s="62" customFormat="1" ht="11.25">
      <c r="A9" s="29" t="s">
        <v>389</v>
      </c>
      <c r="B9" s="61"/>
      <c r="D9" s="63"/>
      <c r="E9" s="63"/>
      <c r="F9" s="29"/>
    </row>
    <row r="10" spans="1:5" ht="12.75">
      <c r="A10" s="6"/>
      <c r="C10" s="6"/>
      <c r="D10" s="6"/>
      <c r="E10" s="12"/>
    </row>
    <row r="11" spans="1:5" ht="12.75">
      <c r="A11" s="3" t="s">
        <v>0</v>
      </c>
      <c r="B11" s="3" t="s">
        <v>1</v>
      </c>
      <c r="C11" s="3" t="s">
        <v>69</v>
      </c>
      <c r="D11" s="3" t="s">
        <v>70</v>
      </c>
      <c r="E11" s="3" t="s">
        <v>3</v>
      </c>
    </row>
    <row r="12" spans="1:6" ht="12.75">
      <c r="A12" s="57" t="s">
        <v>401</v>
      </c>
      <c r="B12" s="57" t="s">
        <v>402</v>
      </c>
      <c r="C12" s="58" t="s">
        <v>86</v>
      </c>
      <c r="D12" s="85">
        <f>E12/1.06</f>
        <v>5.886792452830188</v>
      </c>
      <c r="E12" s="85">
        <v>6.24</v>
      </c>
      <c r="F12" s="12"/>
    </row>
    <row r="13" spans="1:6" ht="12.75">
      <c r="A13" s="57" t="s">
        <v>403</v>
      </c>
      <c r="B13" s="57" t="s">
        <v>404</v>
      </c>
      <c r="C13" s="58" t="s">
        <v>86</v>
      </c>
      <c r="D13" s="85">
        <f>E13/1.06</f>
        <v>7.853773584905659</v>
      </c>
      <c r="E13" s="85">
        <v>8.325</v>
      </c>
      <c r="F13" s="12"/>
    </row>
    <row r="14" spans="1:6" ht="12.75">
      <c r="A14" s="60"/>
      <c r="B14" s="60"/>
      <c r="C14" s="22"/>
      <c r="D14" s="59"/>
      <c r="E14" s="59"/>
      <c r="F14" s="29"/>
    </row>
    <row r="15" spans="1:6" ht="12.75">
      <c r="A15" s="67" t="s">
        <v>405</v>
      </c>
      <c r="B15" s="60"/>
      <c r="C15" s="22"/>
      <c r="D15" s="59"/>
      <c r="E15" s="59"/>
      <c r="F15" s="29"/>
    </row>
    <row r="16" spans="1:6" ht="12.75">
      <c r="A16" s="57" t="s">
        <v>311</v>
      </c>
      <c r="B16" s="57" t="s">
        <v>312</v>
      </c>
      <c r="C16" s="58" t="s">
        <v>86</v>
      </c>
      <c r="D16" s="85">
        <f>E16/1.06</f>
        <v>6.452830188679245</v>
      </c>
      <c r="E16" s="85">
        <v>6.84</v>
      </c>
      <c r="F16" s="29"/>
    </row>
    <row r="17" spans="1:6" ht="12.75">
      <c r="A17" s="57" t="s">
        <v>313</v>
      </c>
      <c r="B17" s="57" t="s">
        <v>314</v>
      </c>
      <c r="C17" s="58" t="s">
        <v>86</v>
      </c>
      <c r="D17" s="85">
        <f>E17/1.06</f>
        <v>6.452830188679245</v>
      </c>
      <c r="E17" s="85">
        <v>6.84</v>
      </c>
      <c r="F17" s="29"/>
    </row>
    <row r="18" spans="4:5" ht="12.75">
      <c r="D18" s="31"/>
      <c r="E18" s="31"/>
    </row>
    <row r="19" spans="1:6" ht="12.75">
      <c r="A19" s="12" t="s">
        <v>300</v>
      </c>
      <c r="B19" s="12"/>
      <c r="C19" s="12"/>
      <c r="D19" s="12"/>
      <c r="E19" s="12"/>
      <c r="F19" s="12"/>
    </row>
    <row r="20" spans="1:6" ht="12.75">
      <c r="A20" s="12" t="s">
        <v>316</v>
      </c>
      <c r="B20" s="12"/>
      <c r="C20" s="12"/>
      <c r="D20" s="13"/>
      <c r="E20" s="15"/>
      <c r="F20" s="12"/>
    </row>
    <row r="21" s="40" customFormat="1" ht="12.75">
      <c r="A21" s="19"/>
    </row>
    <row r="22" spans="2:6" ht="12.75">
      <c r="B22" s="12"/>
      <c r="C22" s="12"/>
      <c r="D22" s="13"/>
      <c r="E22" s="15"/>
      <c r="F22" s="12"/>
    </row>
    <row r="23" spans="1:6" ht="12.75">
      <c r="A23" s="12" t="s">
        <v>473</v>
      </c>
      <c r="B23" s="12"/>
      <c r="C23" s="12"/>
      <c r="D23" s="13"/>
      <c r="E23" s="15"/>
      <c r="F23" s="12"/>
    </row>
    <row r="24" spans="1:6" ht="12.75">
      <c r="A24" s="12" t="s">
        <v>422</v>
      </c>
      <c r="B24" s="12"/>
      <c r="C24" s="12"/>
      <c r="D24" s="13"/>
      <c r="E24" s="15"/>
      <c r="F24" s="12"/>
    </row>
    <row r="26" ht="12.75">
      <c r="A26" s="6" t="s">
        <v>2</v>
      </c>
    </row>
    <row r="28" ht="12.75">
      <c r="A28" s="5" t="s">
        <v>846</v>
      </c>
    </row>
  </sheetData>
  <sheetProtection/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10.00390625" style="7" customWidth="1"/>
    <col min="2" max="2" width="18.00390625" style="5" customWidth="1"/>
    <col min="3" max="3" width="11.140625" style="5" customWidth="1"/>
    <col min="4" max="4" width="8.8515625" style="5" customWidth="1"/>
    <col min="5" max="5" width="8.140625" style="5" customWidth="1"/>
    <col min="6" max="6" width="8.421875" style="5" customWidth="1"/>
    <col min="7" max="7" width="4.140625" style="5" customWidth="1"/>
    <col min="8" max="8" width="24.57421875" style="5" customWidth="1"/>
    <col min="9" max="16384" width="9.140625" style="5" customWidth="1"/>
  </cols>
  <sheetData>
    <row r="1" spans="1:6" ht="12.75">
      <c r="A1" s="42"/>
      <c r="D1" s="6"/>
      <c r="E1" s="6"/>
      <c r="F1" s="12"/>
    </row>
    <row r="2" spans="1:6" ht="12.75">
      <c r="A2" s="42"/>
      <c r="D2" s="6"/>
      <c r="E2" s="6"/>
      <c r="F2" s="12"/>
    </row>
    <row r="3" spans="1:6" ht="12.75">
      <c r="A3" s="42"/>
      <c r="D3" s="6"/>
      <c r="E3" s="6"/>
      <c r="F3" s="12"/>
    </row>
    <row r="4" spans="1:6" ht="12.75">
      <c r="A4" s="42"/>
      <c r="D4" s="6"/>
      <c r="E4" s="6"/>
      <c r="F4" s="12"/>
    </row>
    <row r="5" spans="1:6" ht="12.75">
      <c r="A5" s="88" t="s">
        <v>446</v>
      </c>
      <c r="B5" s="89"/>
      <c r="C5" s="89"/>
      <c r="D5" s="89"/>
      <c r="E5" s="89"/>
      <c r="F5" s="101"/>
    </row>
    <row r="6" spans="1:6" ht="12.75">
      <c r="A6" s="88" t="s">
        <v>472</v>
      </c>
      <c r="B6" s="89"/>
      <c r="C6" s="89"/>
      <c r="D6" s="89"/>
      <c r="E6" s="88"/>
      <c r="F6" s="101"/>
    </row>
    <row r="7" spans="1:6" ht="12.75">
      <c r="A7" s="88"/>
      <c r="B7" s="89"/>
      <c r="C7" s="89"/>
      <c r="D7" s="89"/>
      <c r="E7" s="88"/>
      <c r="F7" s="101"/>
    </row>
    <row r="8" spans="1:6" s="62" customFormat="1" ht="11.25">
      <c r="A8" s="92" t="s">
        <v>425</v>
      </c>
      <c r="B8" s="93"/>
      <c r="C8" s="93"/>
      <c r="D8" s="93"/>
      <c r="E8" s="93"/>
      <c r="F8" s="106"/>
    </row>
    <row r="9" spans="1:6" s="62" customFormat="1" ht="11.25">
      <c r="A9" s="92" t="s">
        <v>426</v>
      </c>
      <c r="B9" s="93"/>
      <c r="C9" s="93"/>
      <c r="D9" s="93"/>
      <c r="E9" s="93"/>
      <c r="F9" s="106"/>
    </row>
    <row r="10" spans="1:6" ht="12.75">
      <c r="A10" s="88"/>
      <c r="B10" s="89"/>
      <c r="C10" s="89"/>
      <c r="D10" s="88"/>
      <c r="E10" s="88"/>
      <c r="F10" s="12"/>
    </row>
    <row r="11" spans="1:6" ht="12.75">
      <c r="A11" s="95" t="s">
        <v>0</v>
      </c>
      <c r="B11" s="3" t="s">
        <v>85</v>
      </c>
      <c r="C11" s="3" t="s">
        <v>427</v>
      </c>
      <c r="D11" s="3" t="s">
        <v>69</v>
      </c>
      <c r="E11" s="3" t="s">
        <v>70</v>
      </c>
      <c r="F11" s="3" t="s">
        <v>3</v>
      </c>
    </row>
    <row r="12" spans="1:7" ht="12.75">
      <c r="A12" s="97" t="s">
        <v>448</v>
      </c>
      <c r="B12" s="4" t="s">
        <v>449</v>
      </c>
      <c r="C12" s="98" t="s">
        <v>428</v>
      </c>
      <c r="D12" s="110" t="s">
        <v>447</v>
      </c>
      <c r="E12" s="54">
        <f aca="true" t="shared" si="0" ref="E12:E17">F12/1.5</f>
        <v>5.46</v>
      </c>
      <c r="F12" s="54">
        <v>8.19</v>
      </c>
      <c r="G12" s="96"/>
    </row>
    <row r="13" spans="1:7" ht="12.75">
      <c r="A13" s="97" t="s">
        <v>450</v>
      </c>
      <c r="B13" s="4" t="s">
        <v>451</v>
      </c>
      <c r="C13" s="98" t="s">
        <v>428</v>
      </c>
      <c r="D13" s="110" t="s">
        <v>447</v>
      </c>
      <c r="E13" s="54">
        <f t="shared" si="0"/>
        <v>5.46</v>
      </c>
      <c r="F13" s="54">
        <v>8.19</v>
      </c>
      <c r="G13" s="96"/>
    </row>
    <row r="14" spans="1:7" ht="12.75">
      <c r="A14" s="97" t="s">
        <v>452</v>
      </c>
      <c r="B14" s="4" t="s">
        <v>453</v>
      </c>
      <c r="C14" s="98" t="s">
        <v>428</v>
      </c>
      <c r="D14" s="110" t="s">
        <v>447</v>
      </c>
      <c r="E14" s="54">
        <f t="shared" si="0"/>
        <v>5.46</v>
      </c>
      <c r="F14" s="54">
        <v>8.19</v>
      </c>
      <c r="G14" s="111"/>
    </row>
    <row r="15" spans="1:6" ht="12.75">
      <c r="A15" s="97" t="s">
        <v>454</v>
      </c>
      <c r="B15" s="4" t="s">
        <v>455</v>
      </c>
      <c r="C15" s="98" t="s">
        <v>428</v>
      </c>
      <c r="D15" s="110" t="s">
        <v>447</v>
      </c>
      <c r="E15" s="54">
        <f t="shared" si="0"/>
        <v>5.46</v>
      </c>
      <c r="F15" s="54">
        <v>8.19</v>
      </c>
    </row>
    <row r="16" spans="1:6" ht="12.75">
      <c r="A16" s="97" t="s">
        <v>456</v>
      </c>
      <c r="B16" s="4" t="s">
        <v>457</v>
      </c>
      <c r="C16" s="98" t="s">
        <v>428</v>
      </c>
      <c r="D16" s="110" t="s">
        <v>447</v>
      </c>
      <c r="E16" s="54">
        <f t="shared" si="0"/>
        <v>5.2</v>
      </c>
      <c r="F16" s="54">
        <v>7.8</v>
      </c>
    </row>
    <row r="17" spans="1:6" ht="12.75">
      <c r="A17" s="97" t="s">
        <v>458</v>
      </c>
      <c r="B17" s="4" t="s">
        <v>765</v>
      </c>
      <c r="C17" s="98" t="s">
        <v>428</v>
      </c>
      <c r="D17" s="110" t="s">
        <v>447</v>
      </c>
      <c r="E17" s="54">
        <f t="shared" si="0"/>
        <v>5.2</v>
      </c>
      <c r="F17" s="54">
        <v>7.8</v>
      </c>
    </row>
    <row r="18" spans="1:6" ht="12.75">
      <c r="A18" s="120"/>
      <c r="B18" s="7"/>
      <c r="C18" s="114"/>
      <c r="D18" s="115"/>
      <c r="E18" s="56"/>
      <c r="F18" s="56"/>
    </row>
    <row r="19" spans="1:7" ht="12.75">
      <c r="A19" s="6" t="s">
        <v>429</v>
      </c>
      <c r="B19" s="7"/>
      <c r="C19" s="7"/>
      <c r="D19" s="7"/>
      <c r="E19" s="100"/>
      <c r="F19" s="100"/>
      <c r="G19" s="112"/>
    </row>
    <row r="20" spans="1:7" ht="12.75">
      <c r="A20" s="97" t="s">
        <v>459</v>
      </c>
      <c r="B20" s="4" t="s">
        <v>460</v>
      </c>
      <c r="C20" s="98" t="s">
        <v>428</v>
      </c>
      <c r="D20" s="110" t="s">
        <v>447</v>
      </c>
      <c r="E20" s="54">
        <f>F20/1.5</f>
        <v>5.2</v>
      </c>
      <c r="F20" s="54">
        <v>7.8</v>
      </c>
      <c r="G20" s="56"/>
    </row>
    <row r="21" spans="1:7" ht="12.75">
      <c r="A21" s="113"/>
      <c r="B21" s="7"/>
      <c r="C21" s="114"/>
      <c r="D21" s="115"/>
      <c r="E21" s="56"/>
      <c r="F21" s="56"/>
      <c r="G21" s="56"/>
    </row>
    <row r="22" spans="1:7" ht="12.75">
      <c r="A22" s="90" t="s">
        <v>430</v>
      </c>
      <c r="B22" s="90"/>
      <c r="C22" s="90"/>
      <c r="D22" s="90"/>
      <c r="E22" s="56"/>
      <c r="F22" s="56"/>
      <c r="G22" s="56"/>
    </row>
    <row r="23" spans="1:7" ht="12.75">
      <c r="A23" s="90" t="s">
        <v>431</v>
      </c>
      <c r="B23" s="90"/>
      <c r="C23" s="90"/>
      <c r="D23" s="90"/>
      <c r="E23" s="56"/>
      <c r="F23" s="56"/>
      <c r="G23" s="56"/>
    </row>
    <row r="24" spans="1:7" ht="12.75">
      <c r="A24" s="116"/>
      <c r="B24" s="116"/>
      <c r="C24" s="117"/>
      <c r="D24" s="118"/>
      <c r="E24" s="119"/>
      <c r="F24" s="119"/>
      <c r="G24" s="56"/>
    </row>
    <row r="25" spans="1:6" ht="12.75">
      <c r="A25" s="120"/>
      <c r="B25" s="7"/>
      <c r="C25" s="114"/>
      <c r="E25" s="56"/>
      <c r="F25" s="56"/>
    </row>
    <row r="26" spans="1:6" ht="12.75">
      <c r="A26" s="6" t="s">
        <v>461</v>
      </c>
      <c r="C26" s="114"/>
      <c r="E26" s="56"/>
      <c r="F26" s="56"/>
    </row>
    <row r="27" spans="1:6" ht="12.75">
      <c r="A27" s="97" t="s">
        <v>462</v>
      </c>
      <c r="B27" s="4" t="s">
        <v>463</v>
      </c>
      <c r="C27" s="98" t="s">
        <v>444</v>
      </c>
      <c r="D27" s="57" t="s">
        <v>75</v>
      </c>
      <c r="E27" s="54">
        <f>F27/1.17</f>
        <v>7.324786324786325</v>
      </c>
      <c r="F27" s="54">
        <v>8.57</v>
      </c>
    </row>
    <row r="28" spans="1:6" ht="12.75">
      <c r="A28" s="97" t="s">
        <v>464</v>
      </c>
      <c r="B28" s="4" t="s">
        <v>465</v>
      </c>
      <c r="C28" s="98" t="s">
        <v>444</v>
      </c>
      <c r="D28" s="57" t="s">
        <v>75</v>
      </c>
      <c r="E28" s="54">
        <f>F28/1.17</f>
        <v>7.324786324786325</v>
      </c>
      <c r="F28" s="54">
        <v>8.57</v>
      </c>
    </row>
    <row r="29" spans="1:6" ht="12.75">
      <c r="A29" s="97" t="s">
        <v>466</v>
      </c>
      <c r="B29" s="4" t="s">
        <v>476</v>
      </c>
      <c r="C29" s="98" t="s">
        <v>444</v>
      </c>
      <c r="D29" s="4" t="s">
        <v>75</v>
      </c>
      <c r="E29" s="54">
        <f>F29/1.17</f>
        <v>7.324786324786325</v>
      </c>
      <c r="F29" s="54">
        <v>8.57</v>
      </c>
    </row>
    <row r="31" spans="1:6" ht="12.75">
      <c r="A31" s="90" t="s">
        <v>430</v>
      </c>
      <c r="B31" s="90"/>
      <c r="C31" s="101"/>
      <c r="D31" s="101"/>
      <c r="E31" s="101"/>
      <c r="F31" s="12"/>
    </row>
    <row r="32" spans="1:6" ht="12.75">
      <c r="A32" s="90" t="s">
        <v>467</v>
      </c>
      <c r="B32" s="90"/>
      <c r="C32" s="101"/>
      <c r="D32" s="101"/>
      <c r="E32" s="101"/>
      <c r="F32" s="12"/>
    </row>
    <row r="33" spans="1:6" ht="12.75">
      <c r="A33" s="116"/>
      <c r="B33" s="116"/>
      <c r="C33" s="117"/>
      <c r="D33" s="118"/>
      <c r="E33" s="119"/>
      <c r="F33" s="119"/>
    </row>
    <row r="34" ht="12.75">
      <c r="G34" s="56"/>
    </row>
    <row r="35" spans="1:6" ht="12.75">
      <c r="A35" s="90" t="s">
        <v>475</v>
      </c>
      <c r="B35" s="90"/>
      <c r="C35" s="101"/>
      <c r="D35" s="101"/>
      <c r="E35" s="101"/>
      <c r="F35" s="12"/>
    </row>
    <row r="36" spans="1:6" ht="12.75">
      <c r="A36" s="12" t="s">
        <v>422</v>
      </c>
      <c r="B36" s="12"/>
      <c r="C36" s="101"/>
      <c r="D36" s="101"/>
      <c r="E36" s="102"/>
      <c r="F36" s="15"/>
    </row>
    <row r="37" spans="1:6" ht="12.75">
      <c r="A37" s="12"/>
      <c r="B37" s="12"/>
      <c r="C37" s="12"/>
      <c r="D37" s="12"/>
      <c r="E37" s="13"/>
      <c r="F37" s="15"/>
    </row>
    <row r="38" ht="12.75">
      <c r="A38" s="6" t="s">
        <v>844</v>
      </c>
    </row>
    <row r="40" spans="1:2" ht="12.75">
      <c r="A40" s="5"/>
      <c r="B40" s="101"/>
    </row>
    <row r="41" spans="1:2" ht="12.75">
      <c r="A41" t="s">
        <v>846</v>
      </c>
      <c r="B41" s="101"/>
    </row>
    <row r="42" spans="1:2" ht="12.75">
      <c r="A42" s="101"/>
      <c r="B42" s="101"/>
    </row>
  </sheetData>
  <sheetProtection/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M25"/>
  <sheetViews>
    <sheetView showGridLines="0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16.57421875" style="0" customWidth="1"/>
    <col min="2" max="2" width="25.57421875" style="0" customWidth="1"/>
    <col min="3" max="3" width="3.421875" style="0" customWidth="1"/>
    <col min="4" max="4" width="13.28125" style="0" customWidth="1"/>
    <col min="5" max="5" width="11.7109375" style="5" customWidth="1"/>
    <col min="6" max="6" width="15.00390625" style="5" customWidth="1"/>
    <col min="7" max="7" width="8.57421875" style="5" customWidth="1"/>
    <col min="8" max="13" width="9.140625" style="5" customWidth="1"/>
  </cols>
  <sheetData>
    <row r="1" ht="12.75"/>
    <row r="2" ht="12.75"/>
    <row r="3" ht="12.75"/>
    <row r="5" ht="12.75">
      <c r="A5" s="1" t="s">
        <v>477</v>
      </c>
    </row>
    <row r="6" spans="1:4" ht="12.75">
      <c r="A6" s="1" t="s">
        <v>472</v>
      </c>
      <c r="D6" s="83"/>
    </row>
    <row r="7" spans="1:5" ht="12.75">
      <c r="A7" s="6"/>
      <c r="B7" s="5"/>
      <c r="C7" s="5"/>
      <c r="D7" s="6"/>
      <c r="E7" s="12"/>
    </row>
    <row r="8" spans="1:5" ht="12.75">
      <c r="A8" s="3" t="s">
        <v>0</v>
      </c>
      <c r="B8" s="3" t="s">
        <v>478</v>
      </c>
      <c r="C8" s="3"/>
      <c r="D8" s="87" t="s">
        <v>479</v>
      </c>
      <c r="E8" s="6"/>
    </row>
    <row r="9" spans="1:5" ht="12.75">
      <c r="A9" s="57" t="s">
        <v>480</v>
      </c>
      <c r="B9" s="57" t="s">
        <v>481</v>
      </c>
      <c r="C9" s="57"/>
      <c r="D9" s="143">
        <v>2</v>
      </c>
      <c r="E9" s="6"/>
    </row>
    <row r="10" spans="1:5" ht="12.75">
      <c r="A10" s="57" t="s">
        <v>482</v>
      </c>
      <c r="B10" s="57" t="s">
        <v>483</v>
      </c>
      <c r="C10" s="57"/>
      <c r="D10" s="143">
        <v>5</v>
      </c>
      <c r="E10" s="6"/>
    </row>
    <row r="11" spans="1:5" ht="12.75">
      <c r="A11" s="3"/>
      <c r="B11" s="3"/>
      <c r="C11" s="3"/>
      <c r="D11" s="87"/>
      <c r="E11" s="6"/>
    </row>
    <row r="12" spans="1:6" ht="12.75">
      <c r="A12" s="57" t="s">
        <v>484</v>
      </c>
      <c r="B12" s="57" t="s">
        <v>764</v>
      </c>
      <c r="C12" s="57"/>
      <c r="D12" s="143">
        <v>23.25</v>
      </c>
      <c r="F12" s="7"/>
    </row>
    <row r="13" spans="1:6" ht="12.75">
      <c r="A13" s="57" t="s">
        <v>760</v>
      </c>
      <c r="B13" s="57" t="s">
        <v>762</v>
      </c>
      <c r="C13" s="57"/>
      <c r="D13" s="143">
        <v>20</v>
      </c>
      <c r="F13" s="7"/>
    </row>
    <row r="14" spans="1:6" ht="12.75">
      <c r="A14" s="28" t="s">
        <v>759</v>
      </c>
      <c r="B14" s="28" t="s">
        <v>761</v>
      </c>
      <c r="C14" s="28"/>
      <c r="D14" s="143">
        <v>20</v>
      </c>
      <c r="E14" s="8"/>
      <c r="F14" s="8"/>
    </row>
    <row r="15" spans="1:6" ht="12.75">
      <c r="A15" s="57" t="s">
        <v>485</v>
      </c>
      <c r="B15" s="57" t="s">
        <v>486</v>
      </c>
      <c r="C15" s="57"/>
      <c r="D15" s="143" t="s">
        <v>487</v>
      </c>
      <c r="E15" s="8"/>
      <c r="F15" s="8"/>
    </row>
    <row r="16" spans="1:6" ht="12.75">
      <c r="A16" s="57" t="s">
        <v>488</v>
      </c>
      <c r="B16" s="57" t="s">
        <v>489</v>
      </c>
      <c r="C16" s="57"/>
      <c r="D16" s="143" t="s">
        <v>487</v>
      </c>
      <c r="E16" s="8"/>
      <c r="F16" s="8"/>
    </row>
    <row r="17" spans="1:6" ht="12.75">
      <c r="A17" s="57" t="s">
        <v>490</v>
      </c>
      <c r="B17" s="57" t="s">
        <v>491</v>
      </c>
      <c r="C17" s="57"/>
      <c r="D17" s="143" t="s">
        <v>492</v>
      </c>
      <c r="E17" s="8"/>
      <c r="F17" s="8"/>
    </row>
    <row r="18" spans="5:6" ht="12.75">
      <c r="E18" s="8"/>
      <c r="F18" s="8"/>
    </row>
    <row r="19" ht="12.75" hidden="1"/>
    <row r="20" spans="1:6" ht="12.75">
      <c r="A20" s="25" t="s">
        <v>493</v>
      </c>
      <c r="B20" s="25"/>
      <c r="C20" s="25"/>
      <c r="D20" s="25"/>
      <c r="E20" s="12"/>
      <c r="F20" s="12"/>
    </row>
    <row r="21" spans="1:6" ht="12.75">
      <c r="A21" s="25" t="s">
        <v>494</v>
      </c>
      <c r="B21" s="25"/>
      <c r="C21" s="25"/>
      <c r="D21" s="25"/>
      <c r="E21" s="12"/>
      <c r="F21" s="12"/>
    </row>
    <row r="22" spans="1:13" s="2" customFormat="1" ht="12.75">
      <c r="A22" s="12" t="s">
        <v>495</v>
      </c>
      <c r="E22" s="7"/>
      <c r="F22" s="7"/>
      <c r="G22" s="7"/>
      <c r="H22" s="7"/>
      <c r="I22" s="7"/>
      <c r="J22" s="7"/>
      <c r="K22" s="7"/>
      <c r="L22" s="7"/>
      <c r="M22" s="7"/>
    </row>
    <row r="23" ht="12.75">
      <c r="A23" s="12" t="s">
        <v>422</v>
      </c>
    </row>
    <row r="24" spans="5:13" s="2" customFormat="1" ht="12.75">
      <c r="E24" s="7"/>
      <c r="F24" s="7"/>
      <c r="G24" s="7"/>
      <c r="H24" s="7"/>
      <c r="I24" s="7"/>
      <c r="J24" s="7"/>
      <c r="K24" s="7"/>
      <c r="L24" s="7"/>
      <c r="M24" s="7"/>
    </row>
    <row r="25" spans="1:13" s="2" customFormat="1" ht="12.75">
      <c r="A25" s="6"/>
      <c r="E25" s="7"/>
      <c r="F25" s="7"/>
      <c r="G25" s="7"/>
      <c r="H25" s="7"/>
      <c r="I25" s="7"/>
      <c r="J25" s="7"/>
      <c r="K25" s="7"/>
      <c r="L25" s="7"/>
      <c r="M25" s="7"/>
    </row>
  </sheetData>
  <sheetProtection/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selection activeCell="B30" sqref="B30"/>
    </sheetView>
  </sheetViews>
  <sheetFormatPr defaultColWidth="9.140625" defaultRowHeight="12.75"/>
  <cols>
    <col min="1" max="1" width="8.8515625" style="0" customWidth="1"/>
    <col min="2" max="2" width="21.140625" style="0" customWidth="1"/>
    <col min="3" max="3" width="8.57421875" style="0" customWidth="1"/>
    <col min="4" max="4" width="8.28125" style="0" customWidth="1"/>
    <col min="5" max="5" width="14.57421875" style="0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4" s="2" customFormat="1" ht="12.75">
      <c r="A5" s="6" t="s">
        <v>295</v>
      </c>
      <c r="B5" s="6"/>
      <c r="C5" s="7"/>
      <c r="D5" s="7"/>
    </row>
    <row r="6" spans="1:4" s="2" customFormat="1" ht="12.75">
      <c r="A6" s="6" t="s">
        <v>472</v>
      </c>
      <c r="B6" s="6"/>
      <c r="C6" s="166" t="s">
        <v>5</v>
      </c>
      <c r="D6" s="166"/>
    </row>
    <row r="7" spans="1:4" s="2" customFormat="1" ht="12.75">
      <c r="A7" s="19"/>
      <c r="B7" s="19"/>
      <c r="C7" s="19"/>
      <c r="D7" s="19"/>
    </row>
    <row r="8" spans="1:4" s="2" customFormat="1" ht="12.75">
      <c r="A8" s="3" t="s">
        <v>0</v>
      </c>
      <c r="B8" s="3" t="s">
        <v>1</v>
      </c>
      <c r="C8" s="3" t="s">
        <v>4</v>
      </c>
      <c r="D8" s="3" t="s">
        <v>3</v>
      </c>
    </row>
    <row r="9" spans="1:5" s="2" customFormat="1" ht="12.75">
      <c r="A9" s="4" t="s">
        <v>19</v>
      </c>
      <c r="B9" s="4" t="s">
        <v>20</v>
      </c>
      <c r="C9" s="54">
        <f aca="true" t="shared" si="0" ref="C9:C24">+D9/1.15</f>
        <v>7.478260869565218</v>
      </c>
      <c r="D9" s="54">
        <v>8.6</v>
      </c>
      <c r="E9" s="7"/>
    </row>
    <row r="10" spans="1:5" s="2" customFormat="1" ht="12.75">
      <c r="A10" s="4" t="s">
        <v>15</v>
      </c>
      <c r="B10" s="4" t="s">
        <v>16</v>
      </c>
      <c r="C10" s="54">
        <f t="shared" si="0"/>
        <v>7.478260869565218</v>
      </c>
      <c r="D10" s="54">
        <v>8.6</v>
      </c>
      <c r="E10" s="7"/>
    </row>
    <row r="11" spans="1:5" s="2" customFormat="1" ht="12.75">
      <c r="A11" s="4" t="s">
        <v>17</v>
      </c>
      <c r="B11" s="4" t="s">
        <v>18</v>
      </c>
      <c r="C11" s="54">
        <f t="shared" si="0"/>
        <v>7.478260869565218</v>
      </c>
      <c r="D11" s="54">
        <v>8.6</v>
      </c>
      <c r="E11" s="7"/>
    </row>
    <row r="12" spans="1:5" s="2" customFormat="1" ht="12.75">
      <c r="A12" s="4" t="s">
        <v>21</v>
      </c>
      <c r="B12" s="21" t="s">
        <v>22</v>
      </c>
      <c r="C12" s="86">
        <f t="shared" si="0"/>
        <v>7.478260869565218</v>
      </c>
      <c r="D12" s="54">
        <v>8.6</v>
      </c>
      <c r="E12" s="7"/>
    </row>
    <row r="13" spans="1:5" s="2" customFormat="1" ht="12.75">
      <c r="A13" s="4" t="s">
        <v>23</v>
      </c>
      <c r="B13" s="21" t="s">
        <v>24</v>
      </c>
      <c r="C13" s="54">
        <f>+D13/1.15</f>
        <v>7.478260869565218</v>
      </c>
      <c r="D13" s="54">
        <v>8.6</v>
      </c>
      <c r="E13" s="5"/>
    </row>
    <row r="14" spans="1:5" s="2" customFormat="1" ht="12.75">
      <c r="A14" s="4" t="s">
        <v>25</v>
      </c>
      <c r="B14" s="21" t="s">
        <v>26</v>
      </c>
      <c r="C14" s="81">
        <f t="shared" si="0"/>
        <v>7.478260869565218</v>
      </c>
      <c r="D14" s="54">
        <v>8.6</v>
      </c>
      <c r="E14" s="7"/>
    </row>
    <row r="15" spans="1:5" s="2" customFormat="1" ht="12.75">
      <c r="A15" s="80" t="s">
        <v>27</v>
      </c>
      <c r="B15" s="80" t="s">
        <v>28</v>
      </c>
      <c r="C15" s="54">
        <f t="shared" si="0"/>
        <v>7.478260869565218</v>
      </c>
      <c r="D15" s="54">
        <v>8.6</v>
      </c>
      <c r="E15" s="7"/>
    </row>
    <row r="16" spans="1:5" s="2" customFormat="1" ht="12.75">
      <c r="A16" s="4" t="s">
        <v>29</v>
      </c>
      <c r="B16" s="4" t="s">
        <v>30</v>
      </c>
      <c r="C16" s="54">
        <f t="shared" si="0"/>
        <v>7.478260869565218</v>
      </c>
      <c r="D16" s="54">
        <v>8.6</v>
      </c>
      <c r="E16" s="7"/>
    </row>
    <row r="17" spans="1:5" s="2" customFormat="1" ht="12.75">
      <c r="A17" s="4" t="s">
        <v>322</v>
      </c>
      <c r="B17" s="4" t="s">
        <v>336</v>
      </c>
      <c r="C17" s="54">
        <f t="shared" si="0"/>
        <v>7.478260869565218</v>
      </c>
      <c r="D17" s="54">
        <v>8.6</v>
      </c>
      <c r="E17" s="66"/>
    </row>
    <row r="18" spans="1:5" s="2" customFormat="1" ht="12.75">
      <c r="A18" s="4" t="s">
        <v>323</v>
      </c>
      <c r="B18" s="4" t="s">
        <v>324</v>
      </c>
      <c r="C18" s="54">
        <f t="shared" si="0"/>
        <v>7.478260869565218</v>
      </c>
      <c r="D18" s="54">
        <v>8.6</v>
      </c>
      <c r="E18" s="66"/>
    </row>
    <row r="19" spans="1:5" s="2" customFormat="1" ht="12.75">
      <c r="A19" s="4" t="s">
        <v>367</v>
      </c>
      <c r="B19" s="4" t="s">
        <v>368</v>
      </c>
      <c r="C19" s="54">
        <v>8.25</v>
      </c>
      <c r="D19" s="54">
        <v>8.6</v>
      </c>
      <c r="E19" s="68"/>
    </row>
    <row r="20" spans="1:5" s="2" customFormat="1" ht="12.75">
      <c r="A20" s="4" t="s">
        <v>325</v>
      </c>
      <c r="B20" s="4" t="s">
        <v>326</v>
      </c>
      <c r="C20" s="54">
        <f t="shared" si="0"/>
        <v>7.478260869565218</v>
      </c>
      <c r="D20" s="54">
        <v>8.6</v>
      </c>
      <c r="E20" s="66"/>
    </row>
    <row r="21" spans="1:5" s="2" customFormat="1" ht="12.75">
      <c r="A21" s="4" t="s">
        <v>327</v>
      </c>
      <c r="B21" s="4" t="s">
        <v>328</v>
      </c>
      <c r="C21" s="54">
        <f t="shared" si="0"/>
        <v>7.478260869565218</v>
      </c>
      <c r="D21" s="54">
        <v>8.6</v>
      </c>
      <c r="E21" s="66"/>
    </row>
    <row r="22" spans="1:5" s="2" customFormat="1" ht="12.75">
      <c r="A22" s="57" t="s">
        <v>329</v>
      </c>
      <c r="B22" s="57" t="s">
        <v>330</v>
      </c>
      <c r="C22" s="54">
        <f t="shared" si="0"/>
        <v>7.478260869565218</v>
      </c>
      <c r="D22" s="54">
        <v>8.6</v>
      </c>
      <c r="E22" s="66"/>
    </row>
    <row r="23" spans="1:5" s="2" customFormat="1" ht="12.75">
      <c r="A23" s="57" t="s">
        <v>331</v>
      </c>
      <c r="B23" s="57" t="s">
        <v>332</v>
      </c>
      <c r="C23" s="54">
        <f t="shared" si="0"/>
        <v>7.478260869565218</v>
      </c>
      <c r="D23" s="54">
        <v>8.6</v>
      </c>
      <c r="E23" s="7"/>
    </row>
    <row r="24" spans="1:5" s="2" customFormat="1" ht="12.75">
      <c r="A24" s="57" t="s">
        <v>333</v>
      </c>
      <c r="B24" s="57" t="s">
        <v>334</v>
      </c>
      <c r="C24" s="54">
        <f t="shared" si="0"/>
        <v>7.478260869565218</v>
      </c>
      <c r="D24" s="54">
        <v>8.6</v>
      </c>
      <c r="E24" s="68"/>
    </row>
    <row r="25" spans="1:5" s="2" customFormat="1" ht="12.75">
      <c r="A25" s="7"/>
      <c r="B25" s="7"/>
      <c r="C25" s="56"/>
      <c r="D25" s="56"/>
      <c r="E25" s="7"/>
    </row>
    <row r="26" spans="1:4" s="2" customFormat="1" ht="12.75">
      <c r="A26" s="6" t="s">
        <v>767</v>
      </c>
      <c r="B26" s="8"/>
      <c r="C26" s="65"/>
      <c r="D26" s="65"/>
    </row>
    <row r="27" spans="1:4" s="2" customFormat="1" ht="12.75">
      <c r="A27" s="21" t="s">
        <v>359</v>
      </c>
      <c r="B27" s="20"/>
      <c r="C27" s="54" t="s">
        <v>6</v>
      </c>
      <c r="D27" s="139">
        <v>6.25</v>
      </c>
    </row>
    <row r="28" spans="1:4" s="2" customFormat="1" ht="12.75">
      <c r="A28" s="12" t="s">
        <v>469</v>
      </c>
      <c r="B28" s="12"/>
      <c r="C28" s="18"/>
      <c r="D28" s="17"/>
    </row>
    <row r="29" spans="1:4" s="2" customFormat="1" ht="12.75">
      <c r="A29" s="12"/>
      <c r="B29" s="12"/>
      <c r="C29" s="17"/>
      <c r="D29" s="17"/>
    </row>
    <row r="30" spans="1:4" s="2" customFormat="1" ht="12.75">
      <c r="A30" s="1" t="s">
        <v>429</v>
      </c>
      <c r="B30" s="69"/>
      <c r="C30" s="69"/>
      <c r="D30" s="69"/>
    </row>
    <row r="31" spans="1:4" s="2" customFormat="1" ht="12.75">
      <c r="A31" s="4" t="s">
        <v>31</v>
      </c>
      <c r="B31" s="4" t="s">
        <v>32</v>
      </c>
      <c r="C31" s="54">
        <f aca="true" t="shared" si="1" ref="C31:C36">+D31/1.15</f>
        <v>7.478260869565218</v>
      </c>
      <c r="D31" s="54">
        <v>8.6</v>
      </c>
    </row>
    <row r="32" spans="1:4" s="2" customFormat="1" ht="12.75">
      <c r="A32" s="4" t="s">
        <v>33</v>
      </c>
      <c r="B32" s="4" t="s">
        <v>34</v>
      </c>
      <c r="C32" s="54">
        <f t="shared" si="1"/>
        <v>7.478260869565218</v>
      </c>
      <c r="D32" s="54">
        <v>8.6</v>
      </c>
    </row>
    <row r="33" spans="1:4" s="2" customFormat="1" ht="12.75">
      <c r="A33" s="4" t="s">
        <v>35</v>
      </c>
      <c r="B33" s="4" t="s">
        <v>36</v>
      </c>
      <c r="C33" s="54">
        <f t="shared" si="1"/>
        <v>7.478260869565218</v>
      </c>
      <c r="D33" s="54">
        <v>8.6</v>
      </c>
    </row>
    <row r="34" spans="1:4" s="2" customFormat="1" ht="12.75">
      <c r="A34" s="4" t="s">
        <v>37</v>
      </c>
      <c r="B34" s="4" t="s">
        <v>38</v>
      </c>
      <c r="C34" s="54">
        <f t="shared" si="1"/>
        <v>7.478260869565218</v>
      </c>
      <c r="D34" s="54">
        <v>8.6</v>
      </c>
    </row>
    <row r="35" spans="1:4" s="2" customFormat="1" ht="12.75">
      <c r="A35" s="4" t="s">
        <v>934</v>
      </c>
      <c r="B35" s="4" t="s">
        <v>935</v>
      </c>
      <c r="C35" s="54">
        <f t="shared" si="1"/>
        <v>6.9565217391304355</v>
      </c>
      <c r="D35" s="54">
        <v>8</v>
      </c>
    </row>
    <row r="36" spans="1:4" s="2" customFormat="1" ht="12.75">
      <c r="A36" s="4" t="s">
        <v>321</v>
      </c>
      <c r="B36" s="4" t="s">
        <v>335</v>
      </c>
      <c r="C36" s="54">
        <f t="shared" si="1"/>
        <v>7.478260869565218</v>
      </c>
      <c r="D36" s="54">
        <v>8.6</v>
      </c>
    </row>
    <row r="37" spans="2:4" s="2" customFormat="1" ht="12.75">
      <c r="B37" s="7"/>
      <c r="C37" s="9"/>
      <c r="D37" s="9"/>
    </row>
    <row r="38" spans="1:4" s="2" customFormat="1" ht="12.75">
      <c r="A38" s="1" t="s">
        <v>39</v>
      </c>
      <c r="D38" s="69"/>
    </row>
    <row r="39" spans="1:4" s="2" customFormat="1" ht="12.75">
      <c r="A39" s="4" t="s">
        <v>40</v>
      </c>
      <c r="B39" s="4" t="s">
        <v>41</v>
      </c>
      <c r="C39" s="54">
        <f>+D39/1.15</f>
        <v>5.060869565217392</v>
      </c>
      <c r="D39" s="54">
        <v>5.82</v>
      </c>
    </row>
    <row r="40" spans="1:4" s="2" customFormat="1" ht="12.75">
      <c r="A40" s="4" t="s">
        <v>42</v>
      </c>
      <c r="B40" s="4" t="s">
        <v>43</v>
      </c>
      <c r="C40" s="54">
        <f>+D40/1.15</f>
        <v>6.11304347826087</v>
      </c>
      <c r="D40" s="54">
        <v>7.03</v>
      </c>
    </row>
    <row r="41" spans="1:4" s="2" customFormat="1" ht="12.75">
      <c r="A41" s="4" t="s">
        <v>44</v>
      </c>
      <c r="B41" s="4" t="s">
        <v>45</v>
      </c>
      <c r="C41" s="54">
        <f>+D41/1.15</f>
        <v>6.11304347826087</v>
      </c>
      <c r="D41" s="54">
        <v>7.03</v>
      </c>
    </row>
    <row r="42" spans="2:4" s="2" customFormat="1" ht="12.75">
      <c r="B42" s="7"/>
      <c r="C42" s="9"/>
      <c r="D42" s="9"/>
    </row>
    <row r="43" spans="1:5" s="2" customFormat="1" ht="12.75">
      <c r="A43" s="12" t="s">
        <v>317</v>
      </c>
      <c r="B43" s="12"/>
      <c r="C43" s="12"/>
      <c r="D43" s="12"/>
      <c r="E43" s="7"/>
    </row>
    <row r="44" spans="1:5" s="2" customFormat="1" ht="12.75">
      <c r="A44" s="12" t="s">
        <v>296</v>
      </c>
      <c r="B44" s="12"/>
      <c r="C44" s="12"/>
      <c r="D44" s="13"/>
      <c r="E44" s="12"/>
    </row>
    <row r="45" spans="1:5" s="2" customFormat="1" ht="12.75">
      <c r="A45" s="12" t="s">
        <v>473</v>
      </c>
      <c r="B45" s="12"/>
      <c r="C45" s="12"/>
      <c r="D45" s="13"/>
      <c r="E45" s="15"/>
    </row>
    <row r="46" spans="1:5" s="2" customFormat="1" ht="12.75">
      <c r="A46" s="12" t="s">
        <v>422</v>
      </c>
      <c r="B46" s="12"/>
      <c r="C46" s="12"/>
      <c r="D46" s="13"/>
      <c r="E46" s="15"/>
    </row>
    <row r="47" spans="1:5" s="2" customFormat="1" ht="12.75">
      <c r="A47" s="12"/>
      <c r="B47" s="12"/>
      <c r="C47" s="12"/>
      <c r="D47" s="13"/>
      <c r="E47" s="15"/>
    </row>
    <row r="51" spans="1:5" s="2" customFormat="1" ht="12.75">
      <c r="A51" s="6" t="s">
        <v>2</v>
      </c>
      <c r="B51" s="6"/>
      <c r="C51" s="6"/>
      <c r="D51" s="13"/>
      <c r="E51" s="15"/>
    </row>
    <row r="53" spans="1:5" ht="12.75">
      <c r="A53" s="7" t="s">
        <v>845</v>
      </c>
      <c r="B53" s="39"/>
      <c r="C53" s="39"/>
      <c r="D53" s="39"/>
      <c r="E53" s="39"/>
    </row>
    <row r="54" spans="1:5" ht="12.75">
      <c r="A54" s="7"/>
      <c r="B54" s="7"/>
      <c r="C54" s="56"/>
      <c r="D54" s="56"/>
      <c r="E54" s="66"/>
    </row>
    <row r="55" spans="1:5" ht="12.75">
      <c r="A55" s="7"/>
      <c r="B55" s="7"/>
      <c r="C55" s="56"/>
      <c r="D55" s="56"/>
      <c r="E55" s="6"/>
    </row>
    <row r="56" spans="1:5" ht="12.75">
      <c r="A56" s="39"/>
      <c r="B56" s="39"/>
      <c r="C56" s="39"/>
      <c r="D56" s="39"/>
      <c r="E56" s="6"/>
    </row>
    <row r="57" spans="1:5" ht="12.75">
      <c r="A57" s="6"/>
      <c r="B57" s="7"/>
      <c r="C57" s="7"/>
      <c r="D57" s="39"/>
      <c r="E57" s="6"/>
    </row>
    <row r="58" spans="1:7" ht="12.75">
      <c r="A58" s="7"/>
      <c r="B58" s="7"/>
      <c r="C58" s="56"/>
      <c r="D58" s="56"/>
      <c r="E58" s="6"/>
      <c r="G58" s="27"/>
    </row>
    <row r="59" spans="1:5" ht="12.75">
      <c r="A59" s="7"/>
      <c r="B59" s="7"/>
      <c r="C59" s="56"/>
      <c r="D59" s="56"/>
      <c r="E59" s="6"/>
    </row>
    <row r="60" spans="1:5" ht="12.75">
      <c r="A60" s="7"/>
      <c r="B60" s="7"/>
      <c r="C60" s="56"/>
      <c r="D60" s="56"/>
      <c r="E60" s="6"/>
    </row>
    <row r="61" spans="1:5" ht="12.75">
      <c r="A61" s="7"/>
      <c r="B61" s="7"/>
      <c r="C61" s="9"/>
      <c r="D61" s="9"/>
      <c r="E61" s="6"/>
    </row>
    <row r="62" spans="1:5" ht="12.75">
      <c r="A62" s="39"/>
      <c r="B62" s="39"/>
      <c r="C62" s="10"/>
      <c r="D62" s="11"/>
      <c r="E62" s="39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3"/>
      <c r="E64" s="15"/>
    </row>
    <row r="65" spans="1:5" ht="12.75">
      <c r="A65" s="12"/>
      <c r="B65" s="12"/>
      <c r="C65" s="12"/>
      <c r="D65" s="13"/>
      <c r="E65" s="15"/>
    </row>
    <row r="66" spans="1:5" ht="12.75">
      <c r="A66" s="12"/>
      <c r="B66" s="12"/>
      <c r="C66" s="12"/>
      <c r="D66" s="13"/>
      <c r="E66" s="15"/>
    </row>
    <row r="67" spans="1:5" ht="12.75">
      <c r="A67" s="12"/>
      <c r="B67" s="12"/>
      <c r="C67" s="12"/>
      <c r="D67" s="13"/>
      <c r="E67" s="15"/>
    </row>
    <row r="68" spans="1:5" ht="12.75">
      <c r="A68" s="6"/>
      <c r="B68" s="6"/>
      <c r="C68" s="6"/>
      <c r="D68" s="13"/>
      <c r="E68" s="15"/>
    </row>
  </sheetData>
  <sheetProtection/>
  <mergeCells count="1">
    <mergeCell ref="C6:D6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55"/>
  <sheetViews>
    <sheetView showGridLines="0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10.57421875" style="0" customWidth="1"/>
    <col min="2" max="2" width="23.28125" style="0" customWidth="1"/>
    <col min="3" max="3" width="8.8515625" style="0" customWidth="1"/>
    <col min="4" max="4" width="8.57421875" style="0" customWidth="1"/>
    <col min="5" max="5" width="11.7109375" style="5" customWidth="1"/>
    <col min="6" max="6" width="19.7109375" style="5" customWidth="1"/>
    <col min="7" max="7" width="8.57421875" style="5" customWidth="1"/>
    <col min="8" max="13" width="9.140625" style="5" customWidth="1"/>
  </cols>
  <sheetData>
    <row r="1" ht="12.75"/>
    <row r="2" ht="12.75"/>
    <row r="3" ht="12.75"/>
    <row r="4" ht="12.75">
      <c r="A4" s="1" t="s">
        <v>406</v>
      </c>
    </row>
    <row r="5" spans="1:4" ht="12.75">
      <c r="A5" s="1" t="s">
        <v>472</v>
      </c>
      <c r="C5" s="165" t="s">
        <v>1076</v>
      </c>
      <c r="D5" s="165"/>
    </row>
    <row r="6" spans="1:5" ht="12.75">
      <c r="A6" s="6"/>
      <c r="B6" s="5"/>
      <c r="C6" s="6"/>
      <c r="D6" s="6"/>
      <c r="E6" s="12"/>
    </row>
    <row r="7" spans="1:5" ht="12.75">
      <c r="A7" s="3" t="s">
        <v>0</v>
      </c>
      <c r="B7" s="3" t="s">
        <v>1</v>
      </c>
      <c r="C7" s="71" t="s">
        <v>4</v>
      </c>
      <c r="D7" s="71" t="s">
        <v>3</v>
      </c>
      <c r="E7" s="6"/>
    </row>
    <row r="8" spans="1:6" ht="12.75">
      <c r="A8" s="57" t="s">
        <v>407</v>
      </c>
      <c r="B8" s="57" t="s">
        <v>408</v>
      </c>
      <c r="C8" s="55">
        <f>D8/1.1</f>
        <v>8.881818181818181</v>
      </c>
      <c r="D8" s="55">
        <v>9.77</v>
      </c>
      <c r="F8" s="7"/>
    </row>
    <row r="9" spans="1:6" ht="12.75">
      <c r="A9" s="57" t="s">
        <v>409</v>
      </c>
      <c r="B9" s="57" t="s">
        <v>410</v>
      </c>
      <c r="C9" s="55">
        <f aca="true" t="shared" si="0" ref="C9:C14">D9/1.1</f>
        <v>8.881818181818181</v>
      </c>
      <c r="D9" s="55">
        <v>9.77</v>
      </c>
      <c r="E9" s="8"/>
      <c r="F9" s="8"/>
    </row>
    <row r="10" spans="1:6" ht="12.75">
      <c r="A10" s="57" t="s">
        <v>411</v>
      </c>
      <c r="B10" s="57" t="s">
        <v>412</v>
      </c>
      <c r="C10" s="55">
        <f t="shared" si="0"/>
        <v>9.827272727272726</v>
      </c>
      <c r="D10" s="55">
        <v>10.81</v>
      </c>
      <c r="E10" s="8"/>
      <c r="F10" s="8"/>
    </row>
    <row r="11" spans="1:6" ht="12.75">
      <c r="A11" s="57" t="s">
        <v>413</v>
      </c>
      <c r="B11" s="57" t="s">
        <v>414</v>
      </c>
      <c r="C11" s="55">
        <f t="shared" si="0"/>
        <v>9.827272727272726</v>
      </c>
      <c r="D11" s="55">
        <v>10.81</v>
      </c>
      <c r="E11" s="8"/>
      <c r="F11" s="8"/>
    </row>
    <row r="12" spans="1:6" ht="12.75">
      <c r="A12" s="57" t="s">
        <v>415</v>
      </c>
      <c r="B12" s="57" t="s">
        <v>416</v>
      </c>
      <c r="C12" s="55">
        <f t="shared" si="0"/>
        <v>9.827272727272726</v>
      </c>
      <c r="D12" s="55">
        <v>10.81</v>
      </c>
      <c r="E12" s="8"/>
      <c r="F12" s="8"/>
    </row>
    <row r="13" spans="1:6" ht="12.75">
      <c r="A13" s="57" t="s">
        <v>417</v>
      </c>
      <c r="B13" s="57" t="s">
        <v>418</v>
      </c>
      <c r="C13" s="55">
        <f t="shared" si="0"/>
        <v>8.881818181818181</v>
      </c>
      <c r="D13" s="55">
        <v>9.77</v>
      </c>
      <c r="E13" s="8"/>
      <c r="F13" s="8"/>
    </row>
    <row r="14" spans="1:6" ht="12.75">
      <c r="A14" s="57" t="s">
        <v>419</v>
      </c>
      <c r="B14" s="57" t="s">
        <v>420</v>
      </c>
      <c r="C14" s="55">
        <f t="shared" si="0"/>
        <v>8.881818181818181</v>
      </c>
      <c r="D14" s="55">
        <v>9.77</v>
      </c>
      <c r="E14" s="8"/>
      <c r="F14" s="8"/>
    </row>
    <row r="15" spans="1:6" ht="12.75">
      <c r="A15" s="57" t="s">
        <v>1077</v>
      </c>
      <c r="B15" s="57" t="s">
        <v>1081</v>
      </c>
      <c r="C15" s="55">
        <f>D15/1.15</f>
        <v>8.165217391304349</v>
      </c>
      <c r="D15" s="55">
        <v>9.39</v>
      </c>
      <c r="E15" s="8"/>
      <c r="F15" s="8"/>
    </row>
    <row r="16" spans="1:6" ht="12.75">
      <c r="A16" s="57" t="s">
        <v>1078</v>
      </c>
      <c r="B16" s="57" t="s">
        <v>1082</v>
      </c>
      <c r="C16" s="55">
        <f>D16/1.15</f>
        <v>8.165217391304349</v>
      </c>
      <c r="D16" s="57">
        <v>9.39</v>
      </c>
      <c r="E16" s="8"/>
      <c r="F16" s="8"/>
    </row>
    <row r="17" spans="1:6" ht="12.75">
      <c r="A17" s="57" t="s">
        <v>1079</v>
      </c>
      <c r="B17" s="57" t="s">
        <v>1083</v>
      </c>
      <c r="C17" s="55">
        <f>D17/1.15</f>
        <v>8.165217391304349</v>
      </c>
      <c r="D17" s="57">
        <v>9.39</v>
      </c>
      <c r="E17" s="8"/>
      <c r="F17" s="8"/>
    </row>
    <row r="18" spans="1:6" ht="12.75">
      <c r="A18" s="57" t="s">
        <v>1080</v>
      </c>
      <c r="B18" s="57" t="s">
        <v>1084</v>
      </c>
      <c r="C18" s="55">
        <f>D18/1.15</f>
        <v>8.165217391304349</v>
      </c>
      <c r="D18" s="57">
        <v>9.39</v>
      </c>
      <c r="E18" s="8"/>
      <c r="F18" s="8"/>
    </row>
    <row r="20" ht="12.75">
      <c r="A20" s="12" t="s">
        <v>766</v>
      </c>
    </row>
    <row r="21" ht="12.75">
      <c r="A21" s="12" t="s">
        <v>421</v>
      </c>
    </row>
    <row r="22" spans="1:13" s="1" customFormat="1" ht="12.75">
      <c r="A22" s="8" t="s">
        <v>1086</v>
      </c>
      <c r="E22" s="6"/>
      <c r="F22" s="6"/>
      <c r="G22" s="6"/>
      <c r="H22" s="6"/>
      <c r="I22" s="6"/>
      <c r="J22" s="6"/>
      <c r="K22" s="6"/>
      <c r="L22" s="6"/>
      <c r="M22" s="6"/>
    </row>
    <row r="23" ht="12.75">
      <c r="A23" s="12" t="s">
        <v>1085</v>
      </c>
    </row>
    <row r="24" ht="12.75">
      <c r="A24" s="12" t="s">
        <v>320</v>
      </c>
    </row>
    <row r="25" ht="12.75">
      <c r="A25" s="12"/>
    </row>
    <row r="26" spans="1:6" ht="12.75">
      <c r="A26" s="12" t="s">
        <v>473</v>
      </c>
      <c r="B26" s="12"/>
      <c r="C26" s="12"/>
      <c r="D26" s="13"/>
      <c r="E26" s="12"/>
      <c r="F26" s="12"/>
    </row>
    <row r="27" spans="1:6" ht="12.75">
      <c r="A27" s="12" t="s">
        <v>422</v>
      </c>
      <c r="B27" s="12"/>
      <c r="C27" s="12"/>
      <c r="D27" s="13"/>
      <c r="E27" s="15"/>
      <c r="F27" s="12"/>
    </row>
    <row r="28" spans="1:6" ht="12.75">
      <c r="A28" s="12"/>
      <c r="B28" s="12"/>
      <c r="C28" s="12"/>
      <c r="D28" s="13"/>
      <c r="E28" s="15"/>
      <c r="F28" s="12"/>
    </row>
    <row r="29" ht="12.75">
      <c r="A29" s="1" t="s">
        <v>370</v>
      </c>
    </row>
    <row r="30" spans="1:4" ht="12.75">
      <c r="A30" s="1" t="s">
        <v>472</v>
      </c>
      <c r="C30" s="165" t="s">
        <v>5</v>
      </c>
      <c r="D30" s="165"/>
    </row>
    <row r="31" spans="1:5" ht="12.75">
      <c r="A31" s="6"/>
      <c r="B31" s="5"/>
      <c r="C31" s="6"/>
      <c r="D31" s="6"/>
      <c r="E31" s="12"/>
    </row>
    <row r="32" spans="1:6" ht="12.75">
      <c r="A32" s="29" t="s">
        <v>371</v>
      </c>
      <c r="B32" s="61"/>
      <c r="C32" s="62"/>
      <c r="D32" s="63"/>
      <c r="E32" s="64"/>
      <c r="F32" s="29"/>
    </row>
    <row r="33" spans="1:6" ht="12.75">
      <c r="A33" s="29" t="s">
        <v>388</v>
      </c>
      <c r="B33" s="61"/>
      <c r="C33" s="62"/>
      <c r="D33" s="63"/>
      <c r="E33" s="64"/>
      <c r="F33" s="29"/>
    </row>
    <row r="34" spans="1:6" ht="12.75">
      <c r="A34" s="29" t="s">
        <v>389</v>
      </c>
      <c r="B34" s="61"/>
      <c r="C34" s="62"/>
      <c r="D34" s="63"/>
      <c r="E34" s="64"/>
      <c r="F34" s="29"/>
    </row>
    <row r="35" spans="1:5" ht="12.75">
      <c r="A35" s="6"/>
      <c r="B35" s="5"/>
      <c r="C35" s="6"/>
      <c r="D35" s="6"/>
      <c r="E35" s="12"/>
    </row>
    <row r="36" spans="1:5" ht="12.75">
      <c r="A36" s="3" t="s">
        <v>0</v>
      </c>
      <c r="B36" s="3" t="s">
        <v>1</v>
      </c>
      <c r="C36" s="71" t="s">
        <v>4</v>
      </c>
      <c r="D36" s="71" t="s">
        <v>3</v>
      </c>
      <c r="E36" s="6"/>
    </row>
    <row r="37" spans="1:6" ht="12.75">
      <c r="A37" s="57" t="s">
        <v>372</v>
      </c>
      <c r="B37" s="57" t="s">
        <v>373</v>
      </c>
      <c r="C37" s="55">
        <v>8.4</v>
      </c>
      <c r="D37" s="55">
        <v>9.66</v>
      </c>
      <c r="F37" s="7"/>
    </row>
    <row r="38" spans="1:6" ht="12.75">
      <c r="A38" s="57" t="s">
        <v>374</v>
      </c>
      <c r="B38" s="57" t="s">
        <v>375</v>
      </c>
      <c r="C38" s="55">
        <v>8.4</v>
      </c>
      <c r="D38" s="55">
        <v>9.66</v>
      </c>
      <c r="E38" s="8"/>
      <c r="F38" s="8"/>
    </row>
    <row r="39" spans="1:6" ht="12.75">
      <c r="A39" s="57" t="s">
        <v>376</v>
      </c>
      <c r="B39" s="57" t="s">
        <v>377</v>
      </c>
      <c r="C39" s="55">
        <v>8.4</v>
      </c>
      <c r="D39" s="55">
        <v>9.66</v>
      </c>
      <c r="E39" s="8"/>
      <c r="F39" s="8"/>
    </row>
    <row r="40" spans="1:6" ht="12.75">
      <c r="A40" s="57" t="s">
        <v>378</v>
      </c>
      <c r="B40" s="57" t="s">
        <v>379</v>
      </c>
      <c r="C40" s="55">
        <v>8.4</v>
      </c>
      <c r="D40" s="55">
        <v>9.66</v>
      </c>
      <c r="E40" s="8"/>
      <c r="F40" s="8"/>
    </row>
    <row r="41" spans="1:6" ht="12.75">
      <c r="A41" s="57" t="s">
        <v>380</v>
      </c>
      <c r="B41" s="57" t="s">
        <v>381</v>
      </c>
      <c r="C41" s="55">
        <v>8.4</v>
      </c>
      <c r="D41" s="55">
        <v>9.66</v>
      </c>
      <c r="E41" s="8"/>
      <c r="F41" s="8"/>
    </row>
    <row r="42" spans="1:6" ht="12.75">
      <c r="A42" s="57" t="s">
        <v>382</v>
      </c>
      <c r="B42" s="57" t="s">
        <v>383</v>
      </c>
      <c r="C42" s="55">
        <v>8.4</v>
      </c>
      <c r="D42" s="55">
        <v>9.66</v>
      </c>
      <c r="E42" s="8"/>
      <c r="F42" s="8"/>
    </row>
    <row r="43" spans="1:6" ht="12.75">
      <c r="A43" s="57" t="s">
        <v>384</v>
      </c>
      <c r="B43" s="57" t="s">
        <v>385</v>
      </c>
      <c r="C43" s="55">
        <v>8.4</v>
      </c>
      <c r="D43" s="55">
        <v>9.66</v>
      </c>
      <c r="E43" s="8"/>
      <c r="F43" s="8"/>
    </row>
    <row r="44" spans="1:6" ht="12.75">
      <c r="A44" s="57" t="s">
        <v>386</v>
      </c>
      <c r="B44" s="57" t="s">
        <v>387</v>
      </c>
      <c r="C44" s="55">
        <v>8.4</v>
      </c>
      <c r="D44" s="55">
        <v>9.66</v>
      </c>
      <c r="E44" s="8"/>
      <c r="F44" s="8"/>
    </row>
    <row r="45" spans="1:6" ht="12.75">
      <c r="A45" s="57" t="s">
        <v>390</v>
      </c>
      <c r="B45" s="57" t="s">
        <v>391</v>
      </c>
      <c r="C45" s="55">
        <v>8.4</v>
      </c>
      <c r="D45" s="55">
        <v>9.66</v>
      </c>
      <c r="E45" s="8"/>
      <c r="F45" s="8"/>
    </row>
    <row r="47" ht="12.75">
      <c r="A47" s="12" t="s">
        <v>319</v>
      </c>
    </row>
    <row r="48" ht="12.75">
      <c r="A48" s="12" t="s">
        <v>320</v>
      </c>
    </row>
    <row r="49" spans="1:4" ht="12.75">
      <c r="A49" s="7"/>
      <c r="B49" s="5"/>
      <c r="C49" s="5"/>
      <c r="D49" s="5"/>
    </row>
    <row r="50" spans="1:6" ht="12.75">
      <c r="A50" s="12" t="s">
        <v>473</v>
      </c>
      <c r="B50" s="12"/>
      <c r="C50" s="12"/>
      <c r="D50" s="13"/>
      <c r="E50" s="12"/>
      <c r="F50" s="12"/>
    </row>
    <row r="51" spans="1:6" ht="12.75">
      <c r="A51" s="12" t="s">
        <v>422</v>
      </c>
      <c r="B51" s="12"/>
      <c r="C51" s="12"/>
      <c r="D51" s="13"/>
      <c r="E51" s="15"/>
      <c r="F51" s="12"/>
    </row>
    <row r="53" spans="1:6" ht="12.75">
      <c r="A53" s="6" t="s">
        <v>2</v>
      </c>
      <c r="B53" s="2"/>
      <c r="C53" s="2"/>
      <c r="D53" s="2"/>
      <c r="E53" s="7"/>
      <c r="F53" s="7"/>
    </row>
    <row r="55" ht="12.75">
      <c r="A55" t="s">
        <v>846</v>
      </c>
    </row>
  </sheetData>
  <sheetProtection/>
  <mergeCells count="2">
    <mergeCell ref="C5:D5"/>
    <mergeCell ref="C30:D30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1">
      <selection activeCell="L24" sqref="L24"/>
    </sheetView>
  </sheetViews>
  <sheetFormatPr defaultColWidth="9.140625" defaultRowHeight="12.75"/>
  <cols>
    <col min="1" max="1" width="7.28125" style="0" customWidth="1"/>
    <col min="2" max="2" width="16.28125" style="0" customWidth="1"/>
    <col min="3" max="3" width="8.57421875" style="0" customWidth="1"/>
    <col min="4" max="4" width="8.28125" style="0" customWidth="1"/>
    <col min="5" max="5" width="3.28125" style="0" customWidth="1"/>
    <col min="7" max="7" width="16.00390625" style="0" customWidth="1"/>
  </cols>
  <sheetData>
    <row r="1" spans="1:5" ht="12.75">
      <c r="A1" s="167"/>
      <c r="B1" s="167"/>
      <c r="C1" s="167"/>
      <c r="D1" s="167"/>
      <c r="E1" s="154"/>
    </row>
    <row r="5" s="2" customFormat="1" ht="12.75">
      <c r="A5" s="1" t="s">
        <v>292</v>
      </c>
    </row>
    <row r="6" s="2" customFormat="1" ht="12.75">
      <c r="A6" s="1" t="s">
        <v>883</v>
      </c>
    </row>
    <row r="7" spans="1:5" s="2" customFormat="1" ht="12.75">
      <c r="A7" s="121"/>
      <c r="B7" s="121"/>
      <c r="C7" s="121"/>
      <c r="D7" s="121"/>
      <c r="E7" s="121"/>
    </row>
    <row r="8" spans="1:9" s="45" customFormat="1" ht="12.75">
      <c r="A8" s="3" t="s">
        <v>0</v>
      </c>
      <c r="B8" s="3" t="s">
        <v>1</v>
      </c>
      <c r="C8" s="71" t="s">
        <v>4</v>
      </c>
      <c r="D8" s="71" t="s">
        <v>3</v>
      </c>
      <c r="E8" s="71"/>
      <c r="F8" s="3" t="s">
        <v>0</v>
      </c>
      <c r="G8" s="3" t="s">
        <v>1</v>
      </c>
      <c r="H8" s="71" t="s">
        <v>4</v>
      </c>
      <c r="I8" s="71" t="s">
        <v>3</v>
      </c>
    </row>
    <row r="9" spans="1:10" s="45" customFormat="1" ht="12.75">
      <c r="A9" s="80" t="s">
        <v>103</v>
      </c>
      <c r="B9" s="80" t="s">
        <v>104</v>
      </c>
      <c r="C9" s="73">
        <v>1.8</v>
      </c>
      <c r="D9" s="73">
        <v>2.07</v>
      </c>
      <c r="E9" s="73"/>
      <c r="F9" s="4" t="s">
        <v>177</v>
      </c>
      <c r="G9" s="4" t="s">
        <v>178</v>
      </c>
      <c r="H9" s="73">
        <v>1.8</v>
      </c>
      <c r="I9" s="73">
        <v>2.07</v>
      </c>
      <c r="J9" s="153"/>
    </row>
    <row r="10" spans="1:10" s="45" customFormat="1" ht="12.75">
      <c r="A10" s="4" t="s">
        <v>107</v>
      </c>
      <c r="B10" s="4" t="s">
        <v>108</v>
      </c>
      <c r="C10" s="73">
        <v>1.8</v>
      </c>
      <c r="D10" s="73">
        <v>2.07</v>
      </c>
      <c r="E10" s="73"/>
      <c r="F10" s="4" t="s">
        <v>181</v>
      </c>
      <c r="G10" s="4" t="s">
        <v>182</v>
      </c>
      <c r="H10" s="73">
        <v>1.87</v>
      </c>
      <c r="I10" s="73">
        <v>2.16</v>
      </c>
      <c r="J10" s="153"/>
    </row>
    <row r="11" spans="1:10" s="45" customFormat="1" ht="12.75">
      <c r="A11" s="4" t="s">
        <v>109</v>
      </c>
      <c r="B11" s="4" t="s">
        <v>110</v>
      </c>
      <c r="C11" s="73">
        <v>1.7</v>
      </c>
      <c r="D11" s="73">
        <v>1.96</v>
      </c>
      <c r="E11" s="73"/>
      <c r="F11" s="4" t="s">
        <v>185</v>
      </c>
      <c r="G11" s="4" t="s">
        <v>186</v>
      </c>
      <c r="H11" s="73">
        <v>1.87</v>
      </c>
      <c r="I11" s="73">
        <v>2.16</v>
      </c>
      <c r="J11" s="153"/>
    </row>
    <row r="12" spans="1:10" s="45" customFormat="1" ht="12.75">
      <c r="A12" s="4" t="s">
        <v>113</v>
      </c>
      <c r="B12" s="4" t="s">
        <v>114</v>
      </c>
      <c r="C12" s="73">
        <v>1.7</v>
      </c>
      <c r="D12" s="73">
        <v>1.96</v>
      </c>
      <c r="E12" s="73"/>
      <c r="F12" s="4" t="s">
        <v>189</v>
      </c>
      <c r="G12" s="4" t="s">
        <v>190</v>
      </c>
      <c r="H12" s="73">
        <v>1.8</v>
      </c>
      <c r="I12" s="73">
        <v>2.16</v>
      </c>
      <c r="J12" s="153"/>
    </row>
    <row r="13" spans="1:10" s="45" customFormat="1" ht="12.75">
      <c r="A13" s="4" t="s">
        <v>117</v>
      </c>
      <c r="B13" s="4" t="s">
        <v>118</v>
      </c>
      <c r="C13" s="73">
        <v>1.8</v>
      </c>
      <c r="D13" s="73">
        <v>2.07</v>
      </c>
      <c r="E13" s="73"/>
      <c r="F13" s="4" t="s">
        <v>195</v>
      </c>
      <c r="G13" s="4" t="s">
        <v>196</v>
      </c>
      <c r="H13" s="73">
        <v>1.8</v>
      </c>
      <c r="I13" s="73">
        <v>2.16</v>
      </c>
      <c r="J13" s="153"/>
    </row>
    <row r="14" spans="1:10" s="45" customFormat="1" ht="12.75">
      <c r="A14" s="4" t="s">
        <v>121</v>
      </c>
      <c r="B14" s="4" t="s">
        <v>122</v>
      </c>
      <c r="C14" s="73">
        <v>1.7</v>
      </c>
      <c r="D14" s="73">
        <v>1.96</v>
      </c>
      <c r="E14" s="73"/>
      <c r="F14" s="4" t="s">
        <v>892</v>
      </c>
      <c r="G14" s="4" t="s">
        <v>839</v>
      </c>
      <c r="H14" s="73">
        <v>1.8</v>
      </c>
      <c r="I14" s="73">
        <v>2.16</v>
      </c>
      <c r="J14" s="153"/>
    </row>
    <row r="15" spans="1:10" s="45" customFormat="1" ht="12.75">
      <c r="A15" s="4" t="s">
        <v>125</v>
      </c>
      <c r="B15" s="4" t="s">
        <v>126</v>
      </c>
      <c r="C15" s="73">
        <v>1.7</v>
      </c>
      <c r="D15" s="73">
        <v>1.96</v>
      </c>
      <c r="E15" s="73"/>
      <c r="F15" s="4" t="s">
        <v>199</v>
      </c>
      <c r="G15" s="4" t="s">
        <v>200</v>
      </c>
      <c r="H15" s="73">
        <v>1.7</v>
      </c>
      <c r="I15" s="73">
        <v>1.96</v>
      </c>
      <c r="J15" s="153"/>
    </row>
    <row r="16" spans="1:10" s="45" customFormat="1" ht="12.75">
      <c r="A16" s="4" t="s">
        <v>129</v>
      </c>
      <c r="B16" s="4" t="s">
        <v>130</v>
      </c>
      <c r="C16" s="73">
        <v>1.7</v>
      </c>
      <c r="D16" s="73">
        <v>1.96</v>
      </c>
      <c r="E16" s="73"/>
      <c r="F16" s="4" t="s">
        <v>203</v>
      </c>
      <c r="G16" s="4" t="s">
        <v>204</v>
      </c>
      <c r="H16" s="73">
        <v>1.8</v>
      </c>
      <c r="I16" s="73">
        <v>2.07</v>
      </c>
      <c r="J16" s="153"/>
    </row>
    <row r="17" spans="1:10" s="45" customFormat="1" ht="12.75">
      <c r="A17" s="4" t="s">
        <v>133</v>
      </c>
      <c r="B17" s="4" t="s">
        <v>134</v>
      </c>
      <c r="C17" s="73">
        <v>1.7</v>
      </c>
      <c r="D17" s="73">
        <v>1.96</v>
      </c>
      <c r="E17" s="73"/>
      <c r="F17" s="4" t="s">
        <v>207</v>
      </c>
      <c r="G17" s="4" t="s">
        <v>208</v>
      </c>
      <c r="H17" s="73">
        <v>1.87</v>
      </c>
      <c r="I17" s="73">
        <v>2.16</v>
      </c>
      <c r="J17" s="153"/>
    </row>
    <row r="18" spans="1:10" s="45" customFormat="1" ht="12.75">
      <c r="A18" s="4" t="s">
        <v>135</v>
      </c>
      <c r="B18" s="4" t="s">
        <v>136</v>
      </c>
      <c r="C18" s="73">
        <v>1.7</v>
      </c>
      <c r="D18" s="73">
        <v>1.96</v>
      </c>
      <c r="E18" s="73"/>
      <c r="F18" s="4" t="s">
        <v>211</v>
      </c>
      <c r="G18" s="4" t="s">
        <v>212</v>
      </c>
      <c r="H18" s="73">
        <v>1.8</v>
      </c>
      <c r="I18" s="73">
        <v>2.07</v>
      </c>
      <c r="J18" s="153"/>
    </row>
    <row r="19" spans="1:10" s="45" customFormat="1" ht="12.75">
      <c r="A19" s="4" t="s">
        <v>137</v>
      </c>
      <c r="B19" s="4" t="s">
        <v>138</v>
      </c>
      <c r="C19" s="73">
        <v>1.7</v>
      </c>
      <c r="D19" s="73">
        <v>1.96</v>
      </c>
      <c r="E19" s="73"/>
      <c r="F19" s="4" t="s">
        <v>215</v>
      </c>
      <c r="G19" s="4" t="s">
        <v>216</v>
      </c>
      <c r="H19" s="73">
        <v>1.8</v>
      </c>
      <c r="I19" s="73">
        <v>2.07</v>
      </c>
      <c r="J19" s="153"/>
    </row>
    <row r="20" spans="1:10" s="45" customFormat="1" ht="12.75">
      <c r="A20" s="4" t="s">
        <v>141</v>
      </c>
      <c r="B20" s="4" t="s">
        <v>142</v>
      </c>
      <c r="C20" s="73">
        <v>1.8</v>
      </c>
      <c r="D20" s="73">
        <v>2.07</v>
      </c>
      <c r="E20" s="73"/>
      <c r="F20" s="4" t="s">
        <v>219</v>
      </c>
      <c r="G20" s="4" t="s">
        <v>220</v>
      </c>
      <c r="H20" s="73">
        <v>1.8</v>
      </c>
      <c r="I20" s="73">
        <v>2.07</v>
      </c>
      <c r="J20" s="153"/>
    </row>
    <row r="21" spans="1:10" s="45" customFormat="1" ht="12.75">
      <c r="A21" s="4" t="s">
        <v>145</v>
      </c>
      <c r="B21" s="4" t="s">
        <v>146</v>
      </c>
      <c r="C21" s="73">
        <v>1.7</v>
      </c>
      <c r="D21" s="73">
        <v>1.96</v>
      </c>
      <c r="E21" s="73"/>
      <c r="F21" s="4" t="s">
        <v>223</v>
      </c>
      <c r="G21" s="4" t="s">
        <v>224</v>
      </c>
      <c r="H21" s="73">
        <v>2.3</v>
      </c>
      <c r="I21" s="73">
        <v>2.651</v>
      </c>
      <c r="J21" s="153"/>
    </row>
    <row r="22" spans="1:10" s="45" customFormat="1" ht="12.75">
      <c r="A22" s="4" t="s">
        <v>149</v>
      </c>
      <c r="B22" s="4" t="s">
        <v>150</v>
      </c>
      <c r="C22" s="73">
        <v>1.7</v>
      </c>
      <c r="D22" s="73">
        <v>1.96</v>
      </c>
      <c r="E22" s="73"/>
      <c r="F22" s="4" t="s">
        <v>225</v>
      </c>
      <c r="G22" s="4" t="s">
        <v>226</v>
      </c>
      <c r="H22" s="73">
        <v>1.87</v>
      </c>
      <c r="I22" s="73">
        <v>2.16</v>
      </c>
      <c r="J22" s="153"/>
    </row>
    <row r="23" spans="1:10" s="45" customFormat="1" ht="12.75">
      <c r="A23" s="4" t="s">
        <v>880</v>
      </c>
      <c r="B23" s="46" t="s">
        <v>891</v>
      </c>
      <c r="C23" s="73">
        <v>1.39</v>
      </c>
      <c r="D23" s="73">
        <v>1.6</v>
      </c>
      <c r="E23" s="73"/>
      <c r="F23" s="4" t="s">
        <v>105</v>
      </c>
      <c r="G23" s="4" t="s">
        <v>106</v>
      </c>
      <c r="H23" s="73">
        <v>1.87</v>
      </c>
      <c r="I23" s="73">
        <v>2.16</v>
      </c>
      <c r="J23" s="153"/>
    </row>
    <row r="24" spans="1:10" s="45" customFormat="1" ht="12.75">
      <c r="A24" s="4" t="s">
        <v>151</v>
      </c>
      <c r="B24" s="4" t="s">
        <v>152</v>
      </c>
      <c r="C24" s="73">
        <v>1.7</v>
      </c>
      <c r="D24" s="73">
        <v>1.96</v>
      </c>
      <c r="E24" s="73"/>
      <c r="F24" s="4" t="s">
        <v>111</v>
      </c>
      <c r="G24" s="4" t="s">
        <v>112</v>
      </c>
      <c r="H24" s="73">
        <v>5.72</v>
      </c>
      <c r="I24" s="140">
        <v>6.58</v>
      </c>
      <c r="J24" s="153"/>
    </row>
    <row r="25" spans="1:10" s="45" customFormat="1" ht="12.75">
      <c r="A25" s="4" t="s">
        <v>155</v>
      </c>
      <c r="B25" s="4" t="s">
        <v>156</v>
      </c>
      <c r="C25" s="73">
        <v>1.7</v>
      </c>
      <c r="D25" s="73">
        <v>1.96</v>
      </c>
      <c r="E25" s="73"/>
      <c r="F25" s="4" t="s">
        <v>115</v>
      </c>
      <c r="G25" s="4" t="s">
        <v>116</v>
      </c>
      <c r="H25" s="73">
        <v>5.72</v>
      </c>
      <c r="I25" s="140">
        <v>6.58</v>
      </c>
      <c r="J25" s="153"/>
    </row>
    <row r="26" spans="1:10" s="45" customFormat="1" ht="12.75">
      <c r="A26" s="4" t="s">
        <v>829</v>
      </c>
      <c r="B26" s="4" t="s">
        <v>830</v>
      </c>
      <c r="C26" s="73">
        <v>1.8</v>
      </c>
      <c r="D26" s="73">
        <v>2.07</v>
      </c>
      <c r="E26" s="73"/>
      <c r="F26" s="4" t="s">
        <v>119</v>
      </c>
      <c r="G26" s="4" t="s">
        <v>120</v>
      </c>
      <c r="H26" s="73">
        <v>5.72</v>
      </c>
      <c r="I26" s="140">
        <v>6.58</v>
      </c>
      <c r="J26" s="153"/>
    </row>
    <row r="27" spans="1:10" s="45" customFormat="1" ht="12.75">
      <c r="A27" s="4" t="s">
        <v>831</v>
      </c>
      <c r="B27" s="4" t="s">
        <v>832</v>
      </c>
      <c r="C27" s="73">
        <v>1.8</v>
      </c>
      <c r="D27" s="73">
        <v>2.07</v>
      </c>
      <c r="E27" s="73"/>
      <c r="F27" s="4" t="s">
        <v>123</v>
      </c>
      <c r="G27" s="4" t="s">
        <v>124</v>
      </c>
      <c r="H27" s="73">
        <v>5.72</v>
      </c>
      <c r="I27" s="140">
        <v>6.58</v>
      </c>
      <c r="J27" s="153"/>
    </row>
    <row r="28" spans="1:10" s="45" customFormat="1" ht="12.75">
      <c r="A28" s="4" t="s">
        <v>836</v>
      </c>
      <c r="B28" s="4" t="s">
        <v>835</v>
      </c>
      <c r="C28" s="73">
        <v>1.8</v>
      </c>
      <c r="D28" s="73">
        <v>2.07</v>
      </c>
      <c r="E28" s="73"/>
      <c r="F28" s="4" t="s">
        <v>127</v>
      </c>
      <c r="G28" s="4" t="s">
        <v>128</v>
      </c>
      <c r="H28" s="73">
        <v>5.72</v>
      </c>
      <c r="I28" s="140">
        <v>6.58</v>
      </c>
      <c r="J28" s="153"/>
    </row>
    <row r="29" spans="1:10" s="45" customFormat="1" ht="12.75">
      <c r="A29" s="4" t="s">
        <v>165</v>
      </c>
      <c r="B29" s="4" t="s">
        <v>166</v>
      </c>
      <c r="C29" s="73">
        <v>1.7</v>
      </c>
      <c r="D29" s="73">
        <v>1.96</v>
      </c>
      <c r="E29" s="73"/>
      <c r="F29" s="4" t="s">
        <v>1134</v>
      </c>
      <c r="G29" s="4" t="s">
        <v>1135</v>
      </c>
      <c r="H29" s="73">
        <v>5.72</v>
      </c>
      <c r="I29" s="140">
        <v>6.58</v>
      </c>
      <c r="J29" s="153"/>
    </row>
    <row r="30" spans="1:10" s="45" customFormat="1" ht="12.75">
      <c r="A30" s="4" t="s">
        <v>169</v>
      </c>
      <c r="B30" s="4" t="s">
        <v>170</v>
      </c>
      <c r="C30" s="73">
        <v>1.7</v>
      </c>
      <c r="D30" s="73">
        <v>1.96</v>
      </c>
      <c r="E30" s="73"/>
      <c r="F30" s="2"/>
      <c r="G30" s="2"/>
      <c r="H30" s="2"/>
      <c r="I30" s="2"/>
      <c r="J30" s="153"/>
    </row>
    <row r="31" spans="1:10" s="45" customFormat="1" ht="12.75">
      <c r="A31" s="4" t="s">
        <v>173</v>
      </c>
      <c r="B31" s="4" t="s">
        <v>174</v>
      </c>
      <c r="C31" s="73">
        <v>1.7</v>
      </c>
      <c r="D31" s="73">
        <v>1.96</v>
      </c>
      <c r="E31" s="73"/>
      <c r="F31" s="2"/>
      <c r="G31" s="2"/>
      <c r="H31" s="2"/>
      <c r="I31" s="2"/>
      <c r="J31" s="153"/>
    </row>
    <row r="32" spans="1:9" s="45" customFormat="1" ht="12.75">
      <c r="A32" s="2"/>
      <c r="B32" s="2"/>
      <c r="C32" s="2"/>
      <c r="D32" s="2"/>
      <c r="E32" s="2"/>
      <c r="F32" s="2"/>
      <c r="G32" s="2"/>
      <c r="H32" s="2"/>
      <c r="I32" s="2"/>
    </row>
    <row r="33" spans="1:6" s="45" customFormat="1" ht="12.75" hidden="1">
      <c r="A33" s="2"/>
      <c r="B33" s="2"/>
      <c r="C33" s="2"/>
      <c r="D33" s="2"/>
      <c r="E33" s="2"/>
      <c r="F33" s="2"/>
    </row>
    <row r="34" spans="1:6" s="45" customFormat="1" ht="12.75">
      <c r="A34" s="12" t="s">
        <v>317</v>
      </c>
      <c r="B34" s="2"/>
      <c r="C34" s="2"/>
      <c r="D34" s="2"/>
      <c r="E34" s="2"/>
      <c r="F34" s="2"/>
    </row>
    <row r="35" spans="1:6" s="45" customFormat="1" ht="12.75">
      <c r="A35" s="12" t="s">
        <v>296</v>
      </c>
      <c r="B35" s="2"/>
      <c r="C35" s="2"/>
      <c r="D35" s="2"/>
      <c r="E35" s="2"/>
      <c r="F35" s="2"/>
    </row>
    <row r="36" spans="1:6" s="45" customFormat="1" ht="12.75">
      <c r="A36" s="12" t="s">
        <v>473</v>
      </c>
      <c r="B36" s="2"/>
      <c r="C36" s="2"/>
      <c r="D36" s="2"/>
      <c r="E36" s="2"/>
      <c r="F36" s="2"/>
    </row>
    <row r="37" spans="1:6" s="45" customFormat="1" ht="12.75">
      <c r="A37" s="12" t="s">
        <v>422</v>
      </c>
      <c r="B37" s="2"/>
      <c r="C37" s="2"/>
      <c r="D37" s="2"/>
      <c r="E37" s="2"/>
      <c r="F37" s="2"/>
    </row>
    <row r="38" spans="1:6" s="45" customFormat="1" ht="12.75">
      <c r="A38" s="12"/>
      <c r="B38" s="2"/>
      <c r="C38" s="2"/>
      <c r="D38" s="2"/>
      <c r="E38" s="2"/>
      <c r="F38" s="2"/>
    </row>
    <row r="39" spans="1:9" s="45" customFormat="1" ht="12.75">
      <c r="A39" s="26" t="s">
        <v>884</v>
      </c>
      <c r="B39"/>
      <c r="C39"/>
      <c r="D39"/>
      <c r="E39"/>
      <c r="F39"/>
      <c r="G39"/>
      <c r="H39"/>
      <c r="I39"/>
    </row>
    <row r="40" spans="1:9" s="45" customFormat="1" ht="12.75">
      <c r="A40"/>
      <c r="B40"/>
      <c r="C40"/>
      <c r="D40"/>
      <c r="E40"/>
      <c r="F40"/>
      <c r="G40"/>
      <c r="H40"/>
      <c r="I40"/>
    </row>
    <row r="41" spans="1:9" s="45" customFormat="1" ht="12.75">
      <c r="A41"/>
      <c r="B41"/>
      <c r="C41"/>
      <c r="D41"/>
      <c r="E41"/>
      <c r="F41"/>
      <c r="G41"/>
      <c r="H41"/>
      <c r="I41"/>
    </row>
    <row r="42" spans="1:9" ht="12.75">
      <c r="A42" s="6" t="s">
        <v>2</v>
      </c>
      <c r="B42" s="2"/>
      <c r="C42" s="2"/>
      <c r="D42" s="2"/>
      <c r="E42" s="2"/>
      <c r="F42" s="45"/>
      <c r="G42" s="45"/>
      <c r="H42" s="45"/>
      <c r="I42" s="45"/>
    </row>
    <row r="43" spans="1:9" ht="12.75">
      <c r="A43" s="45"/>
      <c r="B43" s="45"/>
      <c r="C43" s="45"/>
      <c r="D43" s="45"/>
      <c r="E43" s="45"/>
      <c r="F43" s="45"/>
      <c r="G43" s="45"/>
      <c r="H43" s="45"/>
      <c r="I43" s="45"/>
    </row>
    <row r="44" spans="1:9" ht="12.75">
      <c r="A44" s="45" t="s">
        <v>845</v>
      </c>
      <c r="B44" s="45"/>
      <c r="C44" s="45"/>
      <c r="D44" s="45"/>
      <c r="E44" s="45"/>
      <c r="F44" s="45"/>
      <c r="G44" s="45"/>
      <c r="H44" s="45"/>
      <c r="I44" s="45"/>
    </row>
    <row r="45" s="45" customFormat="1" ht="12"/>
    <row r="46" s="45" customFormat="1" ht="12"/>
    <row r="47" s="45" customFormat="1" ht="12"/>
    <row r="48" s="45" customFormat="1" ht="12"/>
    <row r="49" s="45" customFormat="1" ht="12"/>
    <row r="50" s="45" customFormat="1" ht="12"/>
    <row r="51" s="45" customFormat="1" ht="12"/>
    <row r="52" spans="6:9" s="45" customFormat="1" ht="12.75">
      <c r="F52"/>
      <c r="G52"/>
      <c r="H52"/>
      <c r="I52"/>
    </row>
    <row r="53" spans="1:5" ht="12.75">
      <c r="A53" s="121"/>
      <c r="B53" s="121"/>
      <c r="C53" s="121"/>
      <c r="D53" s="121"/>
      <c r="E53" s="121"/>
    </row>
  </sheetData>
  <sheetProtection/>
  <mergeCells count="1">
    <mergeCell ref="A1:D1"/>
  </mergeCells>
  <printOptions/>
  <pageMargins left="0.75" right="0.5" top="0.5" bottom="0.75" header="0.5" footer="0.5"/>
  <pageSetup horizontalDpi="600" verticalDpi="600" orientation="portrait" r:id="rId3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M49"/>
  <sheetViews>
    <sheetView showGridLines="0" tabSelected="1" zoomScalePageLayoutView="0" workbookViewId="0" topLeftCell="A7">
      <selection activeCell="G32" sqref="G32"/>
    </sheetView>
  </sheetViews>
  <sheetFormatPr defaultColWidth="9.140625" defaultRowHeight="12.75"/>
  <cols>
    <col min="1" max="1" width="8.140625" style="0" customWidth="1"/>
    <col min="2" max="2" width="20.00390625" style="0" customWidth="1"/>
    <col min="3" max="3" width="2.421875" style="0" customWidth="1"/>
    <col min="4" max="4" width="8.7109375" style="0" customWidth="1"/>
    <col min="5" max="5" width="2.421875" style="0" customWidth="1"/>
    <col min="6" max="6" width="8.140625" style="0" customWidth="1"/>
    <col min="7" max="7" width="21.421875" style="0" customWidth="1"/>
    <col min="8" max="8" width="2.8515625" style="0" customWidth="1"/>
    <col min="9" max="9" width="7.140625" style="0" customWidth="1"/>
  </cols>
  <sheetData>
    <row r="5" spans="1:9" s="2" customFormat="1" ht="12.75">
      <c r="A5" s="6" t="s">
        <v>292</v>
      </c>
      <c r="B5" s="7"/>
      <c r="C5" s="7"/>
      <c r="D5" s="7"/>
      <c r="E5" s="7"/>
      <c r="F5" s="7"/>
      <c r="G5" s="7"/>
      <c r="H5" s="7"/>
      <c r="I5" s="7"/>
    </row>
    <row r="6" spans="1:9" s="2" customFormat="1" ht="12.75">
      <c r="A6" s="1" t="s">
        <v>474</v>
      </c>
      <c r="F6" s="8"/>
      <c r="G6" s="8"/>
      <c r="H6" s="12"/>
      <c r="I6" s="12"/>
    </row>
    <row r="7" spans="1:9" s="2" customFormat="1" ht="12.75">
      <c r="A7" s="19"/>
      <c r="B7" s="19"/>
      <c r="C7" s="19"/>
      <c r="D7" s="19"/>
      <c r="E7" s="19"/>
      <c r="F7" s="19"/>
      <c r="G7" s="19"/>
      <c r="H7" s="19"/>
      <c r="I7" s="19"/>
    </row>
    <row r="8" spans="1:9" s="2" customFormat="1" ht="12.75">
      <c r="A8" s="3" t="s">
        <v>0</v>
      </c>
      <c r="B8" s="70" t="s">
        <v>1</v>
      </c>
      <c r="C8" s="3"/>
      <c r="D8" s="87" t="s">
        <v>6</v>
      </c>
      <c r="E8" s="3"/>
      <c r="F8" s="3" t="s">
        <v>0</v>
      </c>
      <c r="G8" s="70" t="s">
        <v>1</v>
      </c>
      <c r="H8" s="3"/>
      <c r="I8" s="87" t="s">
        <v>252</v>
      </c>
    </row>
    <row r="9" spans="1:9" s="2" customFormat="1" ht="12.75">
      <c r="A9" s="4" t="s">
        <v>253</v>
      </c>
      <c r="B9" s="21" t="s">
        <v>104</v>
      </c>
      <c r="C9" s="73"/>
      <c r="D9" s="73">
        <v>1.26</v>
      </c>
      <c r="E9" s="73"/>
      <c r="F9" s="4" t="s">
        <v>254</v>
      </c>
      <c r="G9" s="21" t="s">
        <v>178</v>
      </c>
      <c r="H9" s="73"/>
      <c r="I9" s="73">
        <v>1.26</v>
      </c>
    </row>
    <row r="10" spans="1:9" s="2" customFormat="1" ht="12.75">
      <c r="A10" s="4" t="s">
        <v>255</v>
      </c>
      <c r="B10" s="21" t="s">
        <v>108</v>
      </c>
      <c r="C10" s="73"/>
      <c r="D10" s="73">
        <v>1.26</v>
      </c>
      <c r="E10" s="73"/>
      <c r="F10" s="4" t="s">
        <v>256</v>
      </c>
      <c r="G10" s="21" t="s">
        <v>182</v>
      </c>
      <c r="H10" s="73"/>
      <c r="I10" s="73">
        <v>1.32</v>
      </c>
    </row>
    <row r="11" spans="1:9" s="2" customFormat="1" ht="12.75">
      <c r="A11" s="4" t="s">
        <v>257</v>
      </c>
      <c r="B11" s="21" t="s">
        <v>110</v>
      </c>
      <c r="C11" s="73"/>
      <c r="D11" s="73">
        <v>1.17</v>
      </c>
      <c r="E11" s="73"/>
      <c r="F11" s="4" t="s">
        <v>258</v>
      </c>
      <c r="G11" s="21" t="s">
        <v>186</v>
      </c>
      <c r="H11" s="73"/>
      <c r="I11" s="73">
        <v>1.32</v>
      </c>
    </row>
    <row r="12" spans="1:9" s="2" customFormat="1" ht="12.75">
      <c r="A12" s="4" t="s">
        <v>259</v>
      </c>
      <c r="B12" s="21" t="s">
        <v>114</v>
      </c>
      <c r="C12" s="73"/>
      <c r="D12" s="73">
        <v>1.17</v>
      </c>
      <c r="E12" s="73"/>
      <c r="F12" s="4" t="s">
        <v>260</v>
      </c>
      <c r="G12" s="21" t="s">
        <v>190</v>
      </c>
      <c r="H12" s="73"/>
      <c r="I12" s="73">
        <v>1.26</v>
      </c>
    </row>
    <row r="13" spans="1:9" s="2" customFormat="1" ht="12.75">
      <c r="A13" s="4" t="s">
        <v>261</v>
      </c>
      <c r="B13" s="21" t="s">
        <v>118</v>
      </c>
      <c r="C13" s="73"/>
      <c r="D13" s="73">
        <v>1.26</v>
      </c>
      <c r="E13" s="73"/>
      <c r="F13" s="4" t="s">
        <v>263</v>
      </c>
      <c r="G13" s="21" t="s">
        <v>196</v>
      </c>
      <c r="H13" s="73"/>
      <c r="I13" s="73">
        <v>1.26</v>
      </c>
    </row>
    <row r="14" spans="1:9" s="2" customFormat="1" ht="12.75">
      <c r="A14" s="4" t="s">
        <v>262</v>
      </c>
      <c r="B14" s="21" t="s">
        <v>122</v>
      </c>
      <c r="C14" s="73"/>
      <c r="D14" s="73">
        <v>1.17</v>
      </c>
      <c r="E14" s="73"/>
      <c r="F14" s="4" t="s">
        <v>838</v>
      </c>
      <c r="G14" s="21" t="s">
        <v>839</v>
      </c>
      <c r="H14" s="73"/>
      <c r="I14" s="73">
        <v>1.26</v>
      </c>
    </row>
    <row r="15" spans="1:9" s="2" customFormat="1" ht="12.75">
      <c r="A15" s="4" t="s">
        <v>264</v>
      </c>
      <c r="B15" s="21" t="s">
        <v>126</v>
      </c>
      <c r="C15" s="73"/>
      <c r="D15" s="73">
        <v>1.17</v>
      </c>
      <c r="E15" s="73"/>
      <c r="F15" s="4" t="s">
        <v>265</v>
      </c>
      <c r="G15" s="21" t="s">
        <v>200</v>
      </c>
      <c r="H15" s="73"/>
      <c r="I15" s="73">
        <v>1.17</v>
      </c>
    </row>
    <row r="16" spans="1:9" s="2" customFormat="1" ht="12.75">
      <c r="A16" s="4" t="s">
        <v>266</v>
      </c>
      <c r="B16" s="21" t="s">
        <v>130</v>
      </c>
      <c r="C16" s="73"/>
      <c r="D16" s="73">
        <v>1.17</v>
      </c>
      <c r="E16" s="73"/>
      <c r="F16" s="4" t="s">
        <v>267</v>
      </c>
      <c r="G16" s="21" t="s">
        <v>204</v>
      </c>
      <c r="H16" s="73"/>
      <c r="I16" s="73">
        <v>1.26</v>
      </c>
    </row>
    <row r="17" spans="1:9" s="2" customFormat="1" ht="12.75">
      <c r="A17" s="4" t="s">
        <v>268</v>
      </c>
      <c r="B17" s="21" t="s">
        <v>134</v>
      </c>
      <c r="C17" s="73"/>
      <c r="D17" s="73">
        <v>1.17</v>
      </c>
      <c r="E17" s="73"/>
      <c r="F17" s="4" t="s">
        <v>269</v>
      </c>
      <c r="G17" s="21" t="s">
        <v>208</v>
      </c>
      <c r="H17" s="73"/>
      <c r="I17" s="73">
        <v>1.32</v>
      </c>
    </row>
    <row r="18" spans="1:9" s="2" customFormat="1" ht="12.75">
      <c r="A18" s="4" t="s">
        <v>270</v>
      </c>
      <c r="B18" s="21" t="s">
        <v>136</v>
      </c>
      <c r="C18" s="73"/>
      <c r="D18" s="73">
        <v>1.17</v>
      </c>
      <c r="E18" s="73"/>
      <c r="F18" s="4" t="s">
        <v>271</v>
      </c>
      <c r="G18" s="21" t="s">
        <v>212</v>
      </c>
      <c r="H18" s="73"/>
      <c r="I18" s="73">
        <v>1.26</v>
      </c>
    </row>
    <row r="19" spans="1:9" s="2" customFormat="1" ht="12.75">
      <c r="A19" s="4" t="s">
        <v>272</v>
      </c>
      <c r="B19" s="21" t="s">
        <v>138</v>
      </c>
      <c r="C19" s="73"/>
      <c r="D19" s="73">
        <v>1.17</v>
      </c>
      <c r="E19" s="73"/>
      <c r="F19" s="4" t="s">
        <v>273</v>
      </c>
      <c r="G19" s="21" t="s">
        <v>216</v>
      </c>
      <c r="H19" s="73"/>
      <c r="I19" s="73">
        <v>1.26</v>
      </c>
    </row>
    <row r="20" spans="1:9" s="2" customFormat="1" ht="12.75">
      <c r="A20" s="4" t="s">
        <v>274</v>
      </c>
      <c r="B20" s="21" t="s">
        <v>142</v>
      </c>
      <c r="C20" s="73"/>
      <c r="D20" s="73">
        <v>1.26</v>
      </c>
      <c r="E20" s="73"/>
      <c r="F20" s="73" t="s">
        <v>275</v>
      </c>
      <c r="G20" s="21" t="s">
        <v>220</v>
      </c>
      <c r="H20" s="73"/>
      <c r="I20" s="73">
        <v>1.26</v>
      </c>
    </row>
    <row r="21" spans="1:9" s="2" customFormat="1" ht="12.75">
      <c r="A21" s="4" t="s">
        <v>276</v>
      </c>
      <c r="B21" s="21" t="s">
        <v>146</v>
      </c>
      <c r="C21" s="73"/>
      <c r="D21" s="73">
        <v>1.17</v>
      </c>
      <c r="E21" s="73"/>
      <c r="F21" s="73" t="s">
        <v>277</v>
      </c>
      <c r="G21" s="21" t="s">
        <v>224</v>
      </c>
      <c r="H21" s="73"/>
      <c r="I21" s="73">
        <v>1.74</v>
      </c>
    </row>
    <row r="22" spans="1:9" s="2" customFormat="1" ht="12.75">
      <c r="A22" s="4" t="s">
        <v>278</v>
      </c>
      <c r="B22" s="21" t="s">
        <v>150</v>
      </c>
      <c r="C22" s="73"/>
      <c r="D22" s="73">
        <v>1.17</v>
      </c>
      <c r="E22" s="73"/>
      <c r="F22" s="73" t="s">
        <v>279</v>
      </c>
      <c r="G22" s="21" t="s">
        <v>226</v>
      </c>
      <c r="H22" s="73"/>
      <c r="I22" s="73">
        <v>1.32</v>
      </c>
    </row>
    <row r="23" spans="1:9" s="2" customFormat="1" ht="12.75">
      <c r="A23" s="4" t="s">
        <v>280</v>
      </c>
      <c r="B23" s="21" t="s">
        <v>152</v>
      </c>
      <c r="C23" s="73"/>
      <c r="D23" s="73">
        <v>1.17</v>
      </c>
      <c r="E23" s="73"/>
      <c r="F23" s="73" t="s">
        <v>281</v>
      </c>
      <c r="G23" s="21" t="s">
        <v>106</v>
      </c>
      <c r="H23" s="73"/>
      <c r="I23" s="73">
        <v>1.32</v>
      </c>
    </row>
    <row r="24" spans="1:9" s="2" customFormat="1" ht="12.75">
      <c r="A24" s="4" t="s">
        <v>282</v>
      </c>
      <c r="B24" s="21" t="s">
        <v>156</v>
      </c>
      <c r="C24" s="73"/>
      <c r="D24" s="73">
        <v>1.17</v>
      </c>
      <c r="E24" s="73"/>
      <c r="F24" s="73" t="s">
        <v>283</v>
      </c>
      <c r="G24" s="21" t="s">
        <v>112</v>
      </c>
      <c r="H24" s="73"/>
      <c r="I24" s="73">
        <v>4.99</v>
      </c>
    </row>
    <row r="25" spans="1:9" s="2" customFormat="1" ht="12.75">
      <c r="A25" s="4" t="s">
        <v>837</v>
      </c>
      <c r="B25" s="21" t="s">
        <v>830</v>
      </c>
      <c r="C25" s="73"/>
      <c r="D25" s="73">
        <v>1.26</v>
      </c>
      <c r="E25" s="73"/>
      <c r="F25" s="73" t="s">
        <v>284</v>
      </c>
      <c r="G25" s="21" t="s">
        <v>116</v>
      </c>
      <c r="H25" s="73"/>
      <c r="I25" s="73">
        <v>4.59</v>
      </c>
    </row>
    <row r="26" spans="1:13" s="2" customFormat="1" ht="12.75">
      <c r="A26" s="4" t="s">
        <v>833</v>
      </c>
      <c r="B26" s="21" t="s">
        <v>832</v>
      </c>
      <c r="C26" s="73"/>
      <c r="D26" s="73">
        <v>1.26</v>
      </c>
      <c r="E26" s="73"/>
      <c r="F26" s="73" t="s">
        <v>285</v>
      </c>
      <c r="G26" s="21" t="s">
        <v>120</v>
      </c>
      <c r="H26" s="73"/>
      <c r="I26" s="73">
        <v>4.99</v>
      </c>
      <c r="M26" s="74"/>
    </row>
    <row r="27" spans="1:9" s="2" customFormat="1" ht="12.75">
      <c r="A27" s="4" t="s">
        <v>834</v>
      </c>
      <c r="B27" s="21" t="s">
        <v>835</v>
      </c>
      <c r="C27" s="73"/>
      <c r="D27" s="73">
        <v>1.26</v>
      </c>
      <c r="E27" s="73"/>
      <c r="F27" s="73" t="s">
        <v>287</v>
      </c>
      <c r="G27" s="21" t="s">
        <v>124</v>
      </c>
      <c r="H27" s="73"/>
      <c r="I27" s="73">
        <v>4.99</v>
      </c>
    </row>
    <row r="28" spans="1:9" s="2" customFormat="1" ht="12.75">
      <c r="A28" s="4" t="s">
        <v>286</v>
      </c>
      <c r="B28" s="21" t="s">
        <v>166</v>
      </c>
      <c r="C28" s="73"/>
      <c r="D28" s="73">
        <v>1.17</v>
      </c>
      <c r="E28" s="73"/>
      <c r="F28" s="4" t="s">
        <v>289</v>
      </c>
      <c r="G28" s="21" t="s">
        <v>128</v>
      </c>
      <c r="H28" s="73"/>
      <c r="I28" s="73">
        <v>4.18</v>
      </c>
    </row>
    <row r="29" spans="1:9" s="2" customFormat="1" ht="12.75" hidden="1">
      <c r="A29" s="4" t="s">
        <v>288</v>
      </c>
      <c r="B29" s="21" t="s">
        <v>170</v>
      </c>
      <c r="C29" s="73"/>
      <c r="D29" s="73">
        <v>1.11</v>
      </c>
      <c r="E29" s="73"/>
      <c r="F29" s="4" t="s">
        <v>875</v>
      </c>
      <c r="G29" s="21" t="s">
        <v>128</v>
      </c>
      <c r="H29" s="73"/>
      <c r="I29" s="73">
        <v>4.99</v>
      </c>
    </row>
    <row r="30" spans="1:9" s="2" customFormat="1" ht="12.75">
      <c r="A30" s="4" t="s">
        <v>288</v>
      </c>
      <c r="B30" s="21" t="s">
        <v>170</v>
      </c>
      <c r="C30" s="73"/>
      <c r="D30" s="73">
        <v>2.34</v>
      </c>
      <c r="E30" s="73"/>
      <c r="F30" s="4" t="s">
        <v>1136</v>
      </c>
      <c r="G30" s="21" t="s">
        <v>1135</v>
      </c>
      <c r="H30" s="73"/>
      <c r="I30" s="73">
        <v>4.18</v>
      </c>
    </row>
    <row r="31" spans="1:9" s="2" customFormat="1" ht="12.75">
      <c r="A31" s="4" t="s">
        <v>290</v>
      </c>
      <c r="B31" s="21" t="s">
        <v>174</v>
      </c>
      <c r="C31" s="73"/>
      <c r="D31" s="73">
        <v>1.17</v>
      </c>
      <c r="E31" s="36"/>
      <c r="F31" s="7"/>
      <c r="G31" s="7"/>
      <c r="H31" s="36"/>
      <c r="I31" s="37"/>
    </row>
    <row r="32" spans="1:9" s="2" customFormat="1" ht="12.75">
      <c r="A32" s="7"/>
      <c r="B32" s="7"/>
      <c r="C32" s="36"/>
      <c r="D32" s="37"/>
      <c r="E32" s="36"/>
      <c r="F32" s="12" t="s">
        <v>291</v>
      </c>
      <c r="G32" s="12"/>
      <c r="H32" s="7"/>
      <c r="I32" s="37"/>
    </row>
    <row r="33" spans="1:10" s="2" customFormat="1" ht="12.75">
      <c r="A33" s="7"/>
      <c r="B33" s="7"/>
      <c r="C33" s="36"/>
      <c r="D33" s="37"/>
      <c r="E33" s="36"/>
      <c r="F33" s="12"/>
      <c r="G33" s="12"/>
      <c r="H33" s="7"/>
      <c r="I33" s="37"/>
      <c r="J33" s="7"/>
    </row>
    <row r="34" spans="1:9" s="7" customFormat="1" ht="12.75">
      <c r="A34" s="12" t="s">
        <v>318</v>
      </c>
      <c r="B34" s="12"/>
      <c r="C34" s="12"/>
      <c r="D34" s="12"/>
      <c r="E34" s="12"/>
      <c r="F34" s="12"/>
      <c r="G34" s="12"/>
      <c r="I34" s="37"/>
    </row>
    <row r="35" spans="1:9" s="7" customFormat="1" ht="12.75">
      <c r="A35" s="12" t="s">
        <v>423</v>
      </c>
      <c r="B35" s="12"/>
      <c r="C35" s="12"/>
      <c r="D35" s="12"/>
      <c r="E35" s="12"/>
      <c r="I35" s="37"/>
    </row>
    <row r="36" spans="1:10" s="7" customFormat="1" ht="12.75">
      <c r="A36" s="12" t="s">
        <v>473</v>
      </c>
      <c r="B36" s="12"/>
      <c r="C36" s="12"/>
      <c r="D36" s="13"/>
      <c r="E36" s="12"/>
      <c r="I36" s="37"/>
      <c r="J36" s="41"/>
    </row>
    <row r="37" spans="1:10" s="5" customFormat="1" ht="12.75">
      <c r="A37" s="12" t="s">
        <v>422</v>
      </c>
      <c r="B37" s="12"/>
      <c r="C37" s="12"/>
      <c r="D37" s="13"/>
      <c r="E37" s="12"/>
      <c r="F37" s="7"/>
      <c r="G37" s="7"/>
      <c r="H37" s="7"/>
      <c r="I37" s="37"/>
      <c r="J37" s="41"/>
    </row>
    <row r="38" spans="1:9" s="5" customFormat="1" ht="12.75">
      <c r="A38" s="12"/>
      <c r="B38" s="12"/>
      <c r="C38" s="12"/>
      <c r="D38" s="13"/>
      <c r="E38" s="12"/>
      <c r="F38"/>
      <c r="G38"/>
      <c r="H38"/>
      <c r="I38"/>
    </row>
    <row r="39" spans="1:10" s="5" customFormat="1" ht="12.75">
      <c r="A39"/>
      <c r="B39"/>
      <c r="C39"/>
      <c r="D39"/>
      <c r="E39"/>
      <c r="F39"/>
      <c r="G39"/>
      <c r="H39"/>
      <c r="I39"/>
      <c r="J39"/>
    </row>
    <row r="41" spans="6:9" ht="12.75">
      <c r="F41" s="42"/>
      <c r="G41" s="42"/>
      <c r="I41" s="41"/>
    </row>
    <row r="42" spans="1:10" ht="12.75">
      <c r="A42" s="6" t="s">
        <v>2</v>
      </c>
      <c r="B42" s="7"/>
      <c r="C42" s="7"/>
      <c r="D42" s="7"/>
      <c r="E42" s="7"/>
      <c r="F42" s="12"/>
      <c r="G42" s="12"/>
      <c r="H42" s="5"/>
      <c r="I42" s="5"/>
      <c r="J42" s="5"/>
    </row>
    <row r="43" spans="3:9" s="5" customFormat="1" ht="12.75" customHeight="1">
      <c r="C43" s="16"/>
      <c r="D43" s="14"/>
      <c r="E43" s="16"/>
      <c r="F43" s="25"/>
      <c r="G43" s="25"/>
      <c r="H43"/>
      <c r="I43"/>
    </row>
    <row r="44" spans="1:9" s="5" customFormat="1" ht="12.75">
      <c r="A44" s="2" t="s">
        <v>845</v>
      </c>
      <c r="B44" s="1"/>
      <c r="C44" s="1"/>
      <c r="D44" s="1"/>
      <c r="E44" s="1"/>
      <c r="F44" s="24"/>
      <c r="G44" s="25"/>
      <c r="H44"/>
      <c r="I44"/>
    </row>
    <row r="45" spans="1:10" s="5" customFormat="1" ht="12.75">
      <c r="A45" s="25"/>
      <c r="B45" s="25"/>
      <c r="C45" s="25"/>
      <c r="D45" s="23"/>
      <c r="E45" s="25"/>
      <c r="F45"/>
      <c r="G45"/>
      <c r="H45"/>
      <c r="I45"/>
      <c r="J45"/>
    </row>
    <row r="46" spans="1:5" ht="12.75">
      <c r="A46" s="25"/>
      <c r="B46" s="25"/>
      <c r="C46" s="25"/>
      <c r="D46" s="23"/>
      <c r="E46" s="25"/>
    </row>
    <row r="47" spans="1:5" ht="12.75">
      <c r="A47" s="25"/>
      <c r="B47" s="25"/>
      <c r="C47" s="25"/>
      <c r="D47" s="23"/>
      <c r="E47" s="25"/>
    </row>
    <row r="49" ht="12.75">
      <c r="A49" s="1"/>
    </row>
  </sheetData>
  <sheetProtection/>
  <printOptions/>
  <pageMargins left="0.75" right="0.5" top="0.5" bottom="0.75" header="0.5" footer="0.5"/>
  <pageSetup horizontalDpi="600" verticalDpi="600" orientation="portrait" r:id="rId3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J36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1" max="1" width="8.140625" style="0" customWidth="1"/>
    <col min="2" max="2" width="27.57421875" style="0" customWidth="1"/>
    <col min="3" max="3" width="2.421875" style="0" customWidth="1"/>
    <col min="4" max="4" width="8.7109375" style="0" customWidth="1"/>
    <col min="5" max="5" width="2.421875" style="0" customWidth="1"/>
    <col min="6" max="6" width="8.140625" style="0" customWidth="1"/>
    <col min="7" max="7" width="21.421875" style="0" customWidth="1"/>
    <col min="8" max="8" width="2.8515625" style="0" customWidth="1"/>
    <col min="9" max="9" width="7.140625" style="0" customWidth="1"/>
  </cols>
  <sheetData>
    <row r="5" spans="1:9" s="2" customFormat="1" ht="12.75">
      <c r="A5" s="6" t="s">
        <v>292</v>
      </c>
      <c r="B5" s="7"/>
      <c r="C5" s="7"/>
      <c r="D5" s="7"/>
      <c r="E5" s="7"/>
      <c r="F5" s="7"/>
      <c r="G5" s="7"/>
      <c r="H5" s="7"/>
      <c r="I5" s="7"/>
    </row>
    <row r="6" spans="1:9" s="2" customFormat="1" ht="12.75">
      <c r="A6" s="1" t="s">
        <v>474</v>
      </c>
      <c r="F6" s="8"/>
      <c r="G6" s="8"/>
      <c r="H6" s="12"/>
      <c r="I6" s="12"/>
    </row>
    <row r="7" spans="1:9" s="2" customFormat="1" ht="12.75">
      <c r="A7" s="19"/>
      <c r="B7" s="19"/>
      <c r="C7" s="19"/>
      <c r="D7" s="19"/>
      <c r="E7" s="7"/>
      <c r="F7" s="7"/>
      <c r="G7" s="7"/>
      <c r="H7" s="7"/>
      <c r="I7" s="7"/>
    </row>
    <row r="8" spans="1:10" s="2" customFormat="1" ht="12.75">
      <c r="A8" s="3" t="s">
        <v>0</v>
      </c>
      <c r="B8" s="70" t="s">
        <v>1</v>
      </c>
      <c r="C8" s="3"/>
      <c r="D8" s="160" t="s">
        <v>6</v>
      </c>
      <c r="E8" s="6"/>
      <c r="F8" s="6"/>
      <c r="G8" s="6"/>
      <c r="H8" s="6"/>
      <c r="I8" s="159"/>
      <c r="J8" s="7"/>
    </row>
    <row r="9" spans="1:10" s="2" customFormat="1" ht="12.75">
      <c r="A9" s="4" t="s">
        <v>1104</v>
      </c>
      <c r="B9" s="21" t="s">
        <v>1115</v>
      </c>
      <c r="C9" s="73"/>
      <c r="D9" s="161">
        <v>1.26</v>
      </c>
      <c r="E9" s="36"/>
      <c r="F9" s="7"/>
      <c r="G9" s="7"/>
      <c r="H9" s="36"/>
      <c r="I9" s="36"/>
      <c r="J9" s="7"/>
    </row>
    <row r="10" spans="1:10" s="2" customFormat="1" ht="12.75">
      <c r="A10" s="4" t="s">
        <v>1105</v>
      </c>
      <c r="B10" s="21" t="s">
        <v>1116</v>
      </c>
      <c r="C10" s="73"/>
      <c r="D10" s="161">
        <v>1.32</v>
      </c>
      <c r="E10" s="36"/>
      <c r="F10" s="7"/>
      <c r="G10" s="7"/>
      <c r="H10" s="36"/>
      <c r="I10" s="36"/>
      <c r="J10" s="7"/>
    </row>
    <row r="11" spans="1:10" s="2" customFormat="1" ht="12.75">
      <c r="A11" s="4" t="s">
        <v>1106</v>
      </c>
      <c r="B11" s="21" t="s">
        <v>1117</v>
      </c>
      <c r="C11" s="73"/>
      <c r="D11" s="161">
        <v>2.19</v>
      </c>
      <c r="E11" s="36"/>
      <c r="F11" s="7"/>
      <c r="G11" s="7"/>
      <c r="H11" s="36"/>
      <c r="I11" s="36"/>
      <c r="J11" s="7"/>
    </row>
    <row r="12" spans="1:10" s="2" customFormat="1" ht="12.75">
      <c r="A12" s="4" t="s">
        <v>1107</v>
      </c>
      <c r="B12" s="21" t="s">
        <v>1118</v>
      </c>
      <c r="C12" s="73"/>
      <c r="D12" s="161">
        <v>1.32</v>
      </c>
      <c r="E12" s="36"/>
      <c r="F12" s="7"/>
      <c r="G12" s="7"/>
      <c r="H12" s="36"/>
      <c r="I12" s="36"/>
      <c r="J12" s="7"/>
    </row>
    <row r="13" spans="1:10" s="2" customFormat="1" ht="12.75">
      <c r="A13" s="4" t="s">
        <v>1108</v>
      </c>
      <c r="B13" s="21" t="s">
        <v>1119</v>
      </c>
      <c r="C13" s="73"/>
      <c r="D13" s="161">
        <v>1.32</v>
      </c>
      <c r="E13" s="36"/>
      <c r="F13" s="7"/>
      <c r="G13" s="7"/>
      <c r="H13" s="36"/>
      <c r="I13" s="36"/>
      <c r="J13" s="7"/>
    </row>
    <row r="14" spans="1:10" s="2" customFormat="1" ht="12.75">
      <c r="A14" s="4" t="s">
        <v>1109</v>
      </c>
      <c r="B14" s="21" t="s">
        <v>1120</v>
      </c>
      <c r="C14" s="73"/>
      <c r="D14" s="161">
        <v>1.74</v>
      </c>
      <c r="E14" s="36"/>
      <c r="F14" s="7"/>
      <c r="G14" s="7"/>
      <c r="H14" s="36"/>
      <c r="I14" s="36"/>
      <c r="J14" s="7"/>
    </row>
    <row r="15" spans="1:10" s="2" customFormat="1" ht="12.75">
      <c r="A15" s="4" t="s">
        <v>1110</v>
      </c>
      <c r="B15" s="21" t="s">
        <v>1121</v>
      </c>
      <c r="C15" s="73"/>
      <c r="D15" s="161">
        <v>1.54</v>
      </c>
      <c r="E15" s="36"/>
      <c r="F15" s="7"/>
      <c r="G15" s="7"/>
      <c r="H15" s="36"/>
      <c r="I15" s="36"/>
      <c r="J15" s="7"/>
    </row>
    <row r="16" spans="1:10" s="2" customFormat="1" ht="12.75">
      <c r="A16" s="4" t="s">
        <v>1111</v>
      </c>
      <c r="B16" s="21" t="s">
        <v>1122</v>
      </c>
      <c r="C16" s="73"/>
      <c r="D16" s="161">
        <v>4.99</v>
      </c>
      <c r="E16" s="36"/>
      <c r="F16" s="7"/>
      <c r="G16" s="7"/>
      <c r="H16" s="36"/>
      <c r="I16" s="36"/>
      <c r="J16" s="7"/>
    </row>
    <row r="17" spans="1:10" s="2" customFormat="1" ht="12.75">
      <c r="A17" s="4" t="s">
        <v>1112</v>
      </c>
      <c r="B17" s="21" t="s">
        <v>1123</v>
      </c>
      <c r="C17" s="73"/>
      <c r="D17" s="161">
        <v>1.26</v>
      </c>
      <c r="E17" s="36"/>
      <c r="F17" s="7"/>
      <c r="G17" s="7"/>
      <c r="H17" s="36"/>
      <c r="I17" s="36"/>
      <c r="J17" s="7"/>
    </row>
    <row r="18" spans="1:10" s="2" customFormat="1" ht="12.75">
      <c r="A18" s="4" t="s">
        <v>1113</v>
      </c>
      <c r="B18" s="21" t="s">
        <v>1124</v>
      </c>
      <c r="C18" s="73"/>
      <c r="D18" s="161">
        <v>1.5</v>
      </c>
      <c r="E18" s="36"/>
      <c r="F18" s="7"/>
      <c r="G18" s="7"/>
      <c r="H18" s="36"/>
      <c r="I18" s="36"/>
      <c r="J18" s="7"/>
    </row>
    <row r="19" spans="1:10" s="2" customFormat="1" ht="12.75">
      <c r="A19" s="4" t="s">
        <v>1114</v>
      </c>
      <c r="B19" s="162" t="s">
        <v>1125</v>
      </c>
      <c r="C19" s="163"/>
      <c r="D19" s="164">
        <v>1.5</v>
      </c>
      <c r="E19" s="36"/>
      <c r="F19" s="7"/>
      <c r="G19" s="7"/>
      <c r="H19" s="36"/>
      <c r="I19" s="36"/>
      <c r="J19" s="7"/>
    </row>
    <row r="20" spans="1:10" s="2" customFormat="1" ht="12.75">
      <c r="A20" s="7"/>
      <c r="B20" s="7"/>
      <c r="C20" s="36"/>
      <c r="D20" s="37"/>
      <c r="E20" s="36"/>
      <c r="F20" s="12" t="s">
        <v>291</v>
      </c>
      <c r="G20" s="12"/>
      <c r="H20" s="7"/>
      <c r="I20" s="37"/>
      <c r="J20" s="7"/>
    </row>
    <row r="21" spans="1:9" s="7" customFormat="1" ht="12.75">
      <c r="A21" s="12" t="s">
        <v>318</v>
      </c>
      <c r="B21" s="12"/>
      <c r="C21" s="12"/>
      <c r="D21" s="12"/>
      <c r="E21" s="12"/>
      <c r="F21" s="12"/>
      <c r="G21" s="12"/>
      <c r="I21" s="37"/>
    </row>
    <row r="22" spans="1:9" s="7" customFormat="1" ht="12.75">
      <c r="A22" s="12" t="s">
        <v>423</v>
      </c>
      <c r="B22" s="12"/>
      <c r="C22" s="12"/>
      <c r="D22" s="12"/>
      <c r="E22" s="12"/>
      <c r="F22" s="12"/>
      <c r="G22" s="12"/>
      <c r="I22" s="37"/>
    </row>
    <row r="23" spans="1:10" s="7" customFormat="1" ht="12.75">
      <c r="A23" s="12" t="s">
        <v>473</v>
      </c>
      <c r="B23" s="12"/>
      <c r="C23" s="12"/>
      <c r="D23" s="13"/>
      <c r="E23" s="12"/>
      <c r="I23" s="37"/>
      <c r="J23" s="41"/>
    </row>
    <row r="24" spans="1:10" s="5" customFormat="1" ht="12.75">
      <c r="A24" s="12" t="s">
        <v>422</v>
      </c>
      <c r="B24" s="12"/>
      <c r="C24" s="12"/>
      <c r="D24" s="13"/>
      <c r="E24" s="12"/>
      <c r="F24" s="7"/>
      <c r="G24" s="7"/>
      <c r="H24" s="7"/>
      <c r="I24" s="37"/>
      <c r="J24" s="41"/>
    </row>
    <row r="25" spans="1:9" s="5" customFormat="1" ht="12.75">
      <c r="A25" s="12"/>
      <c r="B25" s="12"/>
      <c r="C25" s="12"/>
      <c r="D25" s="13"/>
      <c r="E25" s="12"/>
      <c r="F25" s="7"/>
      <c r="G25" s="7"/>
      <c r="H25" s="7"/>
      <c r="I25" s="37"/>
    </row>
    <row r="26" spans="1:10" s="5" customFormat="1" ht="12.75">
      <c r="A26"/>
      <c r="B26"/>
      <c r="C26"/>
      <c r="D26"/>
      <c r="E26"/>
      <c r="F26"/>
      <c r="G26"/>
      <c r="H26"/>
      <c r="I26"/>
      <c r="J26"/>
    </row>
    <row r="29" spans="1:10" ht="12.75">
      <c r="A29" s="6" t="s">
        <v>2</v>
      </c>
      <c r="B29" s="7"/>
      <c r="C29" s="7"/>
      <c r="D29" s="7"/>
      <c r="E29" s="7"/>
      <c r="F29" s="42"/>
      <c r="G29" s="42"/>
      <c r="I29" s="41"/>
      <c r="J29" s="5"/>
    </row>
    <row r="30" spans="3:7" s="5" customFormat="1" ht="12.75" customHeight="1">
      <c r="C30" s="16"/>
      <c r="D30" s="14"/>
      <c r="E30" s="16"/>
      <c r="F30" s="12"/>
      <c r="G30" s="12"/>
    </row>
    <row r="31" spans="1:9" s="5" customFormat="1" ht="12.75">
      <c r="A31" s="2" t="s">
        <v>845</v>
      </c>
      <c r="B31" s="1"/>
      <c r="C31" s="1"/>
      <c r="D31" s="1"/>
      <c r="E31" s="1"/>
      <c r="F31" s="25"/>
      <c r="G31" s="25"/>
      <c r="H31"/>
      <c r="I31"/>
    </row>
    <row r="32" spans="1:10" s="5" customFormat="1" ht="12.75">
      <c r="A32" s="25"/>
      <c r="B32" s="25"/>
      <c r="C32" s="25"/>
      <c r="D32" s="23"/>
      <c r="E32" s="25"/>
      <c r="F32" s="24"/>
      <c r="G32" s="25"/>
      <c r="H32"/>
      <c r="I32"/>
      <c r="J32"/>
    </row>
    <row r="33" spans="1:5" ht="12.75">
      <c r="A33" s="25"/>
      <c r="B33" s="25"/>
      <c r="C33" s="25"/>
      <c r="D33" s="23"/>
      <c r="E33" s="25"/>
    </row>
    <row r="34" spans="1:5" ht="12.75">
      <c r="A34" s="25"/>
      <c r="B34" s="25"/>
      <c r="C34" s="25"/>
      <c r="D34" s="23"/>
      <c r="E34" s="25"/>
    </row>
    <row r="36" ht="12.75">
      <c r="A36" s="1"/>
    </row>
  </sheetData>
  <sheetProtection/>
  <printOptions/>
  <pageMargins left="0.75" right="0.5" top="0.5" bottom="0.75" header="0.5" footer="0.5"/>
  <pageSetup horizontalDpi="600" verticalDpi="600" orientation="portrait" r:id="rId3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22">
      <selection activeCell="H30" sqref="H30"/>
    </sheetView>
  </sheetViews>
  <sheetFormatPr defaultColWidth="9.140625" defaultRowHeight="12.75"/>
  <cols>
    <col min="1" max="1" width="12.140625" style="0" customWidth="1"/>
    <col min="2" max="2" width="34.28125" style="0" customWidth="1"/>
    <col min="3" max="3" width="9.421875" style="0" customWidth="1"/>
    <col min="4" max="4" width="7.57421875" style="0" customWidth="1"/>
    <col min="5" max="5" width="4.00390625" style="5" customWidth="1"/>
  </cols>
  <sheetData>
    <row r="1" spans="1:5" ht="12.75">
      <c r="A1" s="167"/>
      <c r="B1" s="167"/>
      <c r="C1" s="167"/>
      <c r="D1" s="167"/>
      <c r="E1" s="167"/>
    </row>
    <row r="2" ht="12.75"/>
    <row r="3" ht="12.75"/>
    <row r="5" spans="1:5" s="2" customFormat="1" ht="12.75">
      <c r="A5" s="1" t="s">
        <v>365</v>
      </c>
      <c r="D5" s="7"/>
      <c r="E5" s="7"/>
    </row>
    <row r="6" spans="1:5" s="2" customFormat="1" ht="12.75">
      <c r="A6" s="1" t="s">
        <v>885</v>
      </c>
      <c r="D6" s="7"/>
      <c r="E6" s="6"/>
    </row>
    <row r="7" spans="1:5" s="2" customFormat="1" ht="12.75">
      <c r="A7" s="1"/>
      <c r="D7" s="7"/>
      <c r="E7" s="6"/>
    </row>
    <row r="8" spans="1:5" s="45" customFormat="1" ht="12.75" customHeight="1">
      <c r="A8" s="3" t="s">
        <v>0</v>
      </c>
      <c r="B8" s="3" t="s">
        <v>1</v>
      </c>
      <c r="C8" s="71" t="s">
        <v>4</v>
      </c>
      <c r="D8" s="71" t="s">
        <v>3</v>
      </c>
      <c r="E8" s="44"/>
    </row>
    <row r="9" spans="1:5" s="45" customFormat="1" ht="12.75">
      <c r="A9" s="4" t="s">
        <v>131</v>
      </c>
      <c r="B9" s="4" t="s">
        <v>132</v>
      </c>
      <c r="C9" s="73">
        <v>1.7</v>
      </c>
      <c r="D9" s="73">
        <v>1.96</v>
      </c>
      <c r="E9" s="47"/>
    </row>
    <row r="10" spans="1:5" s="45" customFormat="1" ht="12.75">
      <c r="A10" s="4" t="s">
        <v>877</v>
      </c>
      <c r="B10" s="4" t="s">
        <v>886</v>
      </c>
      <c r="C10" s="73">
        <v>1.39</v>
      </c>
      <c r="D10" s="73">
        <v>1.6</v>
      </c>
      <c r="E10" s="47"/>
    </row>
    <row r="11" spans="1:5" s="45" customFormat="1" ht="12.75">
      <c r="A11" s="4" t="s">
        <v>840</v>
      </c>
      <c r="B11" s="4" t="s">
        <v>841</v>
      </c>
      <c r="C11" s="73">
        <v>1.8</v>
      </c>
      <c r="D11" s="73">
        <v>2.07</v>
      </c>
      <c r="E11" s="47"/>
    </row>
    <row r="12" spans="1:5" s="45" customFormat="1" ht="12.75">
      <c r="A12" s="4" t="s">
        <v>139</v>
      </c>
      <c r="B12" s="4" t="s">
        <v>140</v>
      </c>
      <c r="C12" s="73">
        <v>1.7</v>
      </c>
      <c r="D12" s="73">
        <v>1.96</v>
      </c>
      <c r="E12" s="47"/>
    </row>
    <row r="13" spans="1:5" s="45" customFormat="1" ht="12.75">
      <c r="A13" s="4" t="s">
        <v>143</v>
      </c>
      <c r="B13" s="4" t="s">
        <v>144</v>
      </c>
      <c r="C13" s="73">
        <v>1.76</v>
      </c>
      <c r="D13" s="73">
        <v>2.03</v>
      </c>
      <c r="E13" s="47"/>
    </row>
    <row r="14" spans="1:5" s="45" customFormat="1" ht="12.75">
      <c r="A14" s="4" t="s">
        <v>768</v>
      </c>
      <c r="B14" s="4" t="s">
        <v>769</v>
      </c>
      <c r="C14" s="73">
        <v>1.8</v>
      </c>
      <c r="D14" s="73">
        <v>2.07</v>
      </c>
      <c r="E14" s="47"/>
    </row>
    <row r="15" spans="1:5" s="45" customFormat="1" ht="12.75">
      <c r="A15" s="4" t="s">
        <v>879</v>
      </c>
      <c r="B15" s="4" t="s">
        <v>887</v>
      </c>
      <c r="C15" s="73">
        <v>1.5</v>
      </c>
      <c r="D15" s="73">
        <v>1.73</v>
      </c>
      <c r="E15" s="47"/>
    </row>
    <row r="16" spans="1:5" s="45" customFormat="1" ht="12.75">
      <c r="A16" s="4" t="s">
        <v>147</v>
      </c>
      <c r="B16" s="4" t="s">
        <v>148</v>
      </c>
      <c r="C16" s="73">
        <v>1.83</v>
      </c>
      <c r="D16" s="73">
        <v>2.1</v>
      </c>
      <c r="E16" s="47"/>
    </row>
    <row r="17" spans="1:5" s="45" customFormat="1" ht="12.75">
      <c r="A17" s="4" t="s">
        <v>878</v>
      </c>
      <c r="B17" s="4" t="s">
        <v>888</v>
      </c>
      <c r="C17" s="73">
        <v>1.46</v>
      </c>
      <c r="D17" s="73">
        <v>1.68</v>
      </c>
      <c r="E17" s="47"/>
    </row>
    <row r="18" spans="1:5" s="45" customFormat="1" ht="12.75">
      <c r="A18" s="4" t="s">
        <v>153</v>
      </c>
      <c r="B18" s="4" t="s">
        <v>154</v>
      </c>
      <c r="C18" s="73">
        <v>1.8</v>
      </c>
      <c r="D18" s="73">
        <v>2.07</v>
      </c>
      <c r="E18" s="47"/>
    </row>
    <row r="19" spans="1:5" s="45" customFormat="1" ht="12.75">
      <c r="A19" s="4" t="s">
        <v>157</v>
      </c>
      <c r="B19" s="4" t="s">
        <v>158</v>
      </c>
      <c r="C19" s="73">
        <v>1.8</v>
      </c>
      <c r="D19" s="73">
        <v>2.07</v>
      </c>
      <c r="E19" s="47"/>
    </row>
    <row r="20" spans="1:5" s="45" customFormat="1" ht="12.75">
      <c r="A20" s="4" t="s">
        <v>159</v>
      </c>
      <c r="B20" s="4" t="s">
        <v>160</v>
      </c>
      <c r="C20" s="73">
        <v>1.8</v>
      </c>
      <c r="D20" s="73">
        <v>2.07</v>
      </c>
      <c r="E20" s="47"/>
    </row>
    <row r="21" spans="1:5" s="45" customFormat="1" ht="12.75">
      <c r="A21" s="4" t="s">
        <v>842</v>
      </c>
      <c r="B21" s="4" t="s">
        <v>843</v>
      </c>
      <c r="C21" s="73">
        <v>1.8</v>
      </c>
      <c r="D21" s="73">
        <v>2.07</v>
      </c>
      <c r="E21" s="47"/>
    </row>
    <row r="22" spans="1:5" s="45" customFormat="1" ht="12.75">
      <c r="A22" s="4" t="s">
        <v>161</v>
      </c>
      <c r="B22" s="4" t="s">
        <v>162</v>
      </c>
      <c r="C22" s="73">
        <v>1.75</v>
      </c>
      <c r="D22" s="73">
        <v>2.02</v>
      </c>
      <c r="E22" s="47"/>
    </row>
    <row r="23" spans="1:5" s="45" customFormat="1" ht="12.75">
      <c r="A23" s="4" t="s">
        <v>163</v>
      </c>
      <c r="B23" s="4" t="s">
        <v>164</v>
      </c>
      <c r="C23" s="73">
        <v>1.7</v>
      </c>
      <c r="D23" s="73">
        <v>1.96</v>
      </c>
      <c r="E23" s="47"/>
    </row>
    <row r="24" spans="1:5" s="45" customFormat="1" ht="12.75">
      <c r="A24" s="4" t="s">
        <v>881</v>
      </c>
      <c r="B24" s="4" t="s">
        <v>889</v>
      </c>
      <c r="C24" s="73">
        <v>1.39</v>
      </c>
      <c r="D24" s="73">
        <v>1.6</v>
      </c>
      <c r="E24" s="47"/>
    </row>
    <row r="25" spans="1:5" s="45" customFormat="1" ht="12.75">
      <c r="A25" s="4" t="s">
        <v>167</v>
      </c>
      <c r="B25" s="4" t="s">
        <v>168</v>
      </c>
      <c r="C25" s="73">
        <v>1.75</v>
      </c>
      <c r="D25" s="73">
        <v>2.01</v>
      </c>
      <c r="E25" s="47"/>
    </row>
    <row r="26" spans="1:5" s="45" customFormat="1" ht="12.75">
      <c r="A26" s="4" t="s">
        <v>171</v>
      </c>
      <c r="B26" s="4" t="s">
        <v>172</v>
      </c>
      <c r="C26" s="73">
        <v>1.71</v>
      </c>
      <c r="D26" s="73">
        <v>1.97</v>
      </c>
      <c r="E26" s="47"/>
    </row>
    <row r="27" spans="1:5" s="45" customFormat="1" ht="12.75">
      <c r="A27" s="4" t="s">
        <v>175</v>
      </c>
      <c r="B27" s="4" t="s">
        <v>176</v>
      </c>
      <c r="C27" s="73">
        <v>2</v>
      </c>
      <c r="D27" s="73">
        <v>2.3</v>
      </c>
      <c r="E27" s="47"/>
    </row>
    <row r="28" spans="1:5" s="45" customFormat="1" ht="12.75">
      <c r="A28" s="4" t="s">
        <v>179</v>
      </c>
      <c r="B28" s="4" t="s">
        <v>180</v>
      </c>
      <c r="C28" s="73">
        <v>1.75</v>
      </c>
      <c r="D28" s="73">
        <v>2.01</v>
      </c>
      <c r="E28" s="47"/>
    </row>
    <row r="29" spans="1:5" s="45" customFormat="1" ht="12.75">
      <c r="A29" s="4" t="s">
        <v>183</v>
      </c>
      <c r="B29" s="4" t="s">
        <v>184</v>
      </c>
      <c r="C29" s="73">
        <v>1.7</v>
      </c>
      <c r="D29" s="73">
        <v>1.96</v>
      </c>
      <c r="E29" s="47"/>
    </row>
    <row r="30" spans="1:5" s="45" customFormat="1" ht="12.75">
      <c r="A30" s="4" t="s">
        <v>882</v>
      </c>
      <c r="B30" s="4" t="s">
        <v>890</v>
      </c>
      <c r="C30" s="73">
        <v>1.39</v>
      </c>
      <c r="D30" s="73">
        <v>1.6</v>
      </c>
      <c r="E30" s="47"/>
    </row>
    <row r="31" spans="1:5" s="45" customFormat="1" ht="12.75">
      <c r="A31" s="4" t="s">
        <v>209</v>
      </c>
      <c r="B31" s="4" t="s">
        <v>210</v>
      </c>
      <c r="C31" s="73">
        <v>1.74</v>
      </c>
      <c r="D31" s="73">
        <v>2</v>
      </c>
      <c r="E31" s="47"/>
    </row>
    <row r="32" spans="1:5" s="45" customFormat="1" ht="12.75">
      <c r="A32" s="4" t="s">
        <v>213</v>
      </c>
      <c r="B32" s="4" t="s">
        <v>214</v>
      </c>
      <c r="C32" s="73">
        <v>1.76</v>
      </c>
      <c r="D32" s="73">
        <v>2.03</v>
      </c>
      <c r="E32" s="47"/>
    </row>
    <row r="33" spans="1:5" s="45" customFormat="1" ht="12.75">
      <c r="A33" s="4" t="s">
        <v>217</v>
      </c>
      <c r="B33" s="4" t="s">
        <v>218</v>
      </c>
      <c r="C33" s="73">
        <v>1.75</v>
      </c>
      <c r="D33" s="73">
        <v>2.02</v>
      </c>
      <c r="E33" s="47"/>
    </row>
    <row r="34" spans="1:5" s="45" customFormat="1" ht="12.75">
      <c r="A34" s="4" t="s">
        <v>221</v>
      </c>
      <c r="B34" s="4" t="s">
        <v>222</v>
      </c>
      <c r="C34" s="73">
        <v>1.71</v>
      </c>
      <c r="D34" s="73">
        <v>1.97</v>
      </c>
      <c r="E34" s="47"/>
    </row>
    <row r="35" spans="1:5" s="45" customFormat="1" ht="12.75">
      <c r="A35" s="4" t="s">
        <v>187</v>
      </c>
      <c r="B35" s="4" t="s">
        <v>188</v>
      </c>
      <c r="C35" s="73">
        <v>1.78</v>
      </c>
      <c r="D35" s="73">
        <v>2.05</v>
      </c>
      <c r="E35" s="47"/>
    </row>
    <row r="36" spans="1:5" s="45" customFormat="1" ht="12.75">
      <c r="A36" s="4" t="s">
        <v>191</v>
      </c>
      <c r="B36" s="4" t="s">
        <v>192</v>
      </c>
      <c r="C36" s="73">
        <v>1.77</v>
      </c>
      <c r="D36" s="73">
        <v>2.04</v>
      </c>
      <c r="E36" s="47"/>
    </row>
    <row r="37" spans="1:5" s="45" customFormat="1" ht="12.75">
      <c r="A37" s="4" t="s">
        <v>193</v>
      </c>
      <c r="B37" s="4" t="s">
        <v>194</v>
      </c>
      <c r="C37" s="73">
        <v>1.72</v>
      </c>
      <c r="D37" s="73">
        <v>1.98</v>
      </c>
      <c r="E37" s="47"/>
    </row>
    <row r="38" spans="1:5" s="45" customFormat="1" ht="12.75">
      <c r="A38" s="4" t="s">
        <v>197</v>
      </c>
      <c r="B38" s="4" t="s">
        <v>198</v>
      </c>
      <c r="C38" s="73">
        <v>1.8</v>
      </c>
      <c r="D38" s="73">
        <v>2.07</v>
      </c>
      <c r="E38" s="47"/>
    </row>
    <row r="39" spans="1:5" s="45" customFormat="1" ht="12.75">
      <c r="A39" s="4" t="s">
        <v>201</v>
      </c>
      <c r="B39" s="4" t="s">
        <v>202</v>
      </c>
      <c r="C39" s="73">
        <v>1.87</v>
      </c>
      <c r="D39" s="73">
        <v>2.16</v>
      </c>
      <c r="E39" s="47"/>
    </row>
    <row r="40" spans="1:5" s="45" customFormat="1" ht="12.75">
      <c r="A40" s="4" t="s">
        <v>205</v>
      </c>
      <c r="B40" s="4" t="s">
        <v>206</v>
      </c>
      <c r="C40" s="73">
        <v>5.72</v>
      </c>
      <c r="D40" s="140">
        <v>6.58</v>
      </c>
      <c r="E40" s="47"/>
    </row>
    <row r="41" spans="1:5" s="45" customFormat="1" ht="12" hidden="1">
      <c r="A41" s="48"/>
      <c r="B41" s="48"/>
      <c r="C41" s="49"/>
      <c r="D41" s="47"/>
      <c r="E41" s="47"/>
    </row>
    <row r="42" spans="1:5" s="45" customFormat="1" ht="12" hidden="1">
      <c r="A42" s="48"/>
      <c r="B42" s="48"/>
      <c r="C42" s="49"/>
      <c r="D42" s="47"/>
      <c r="E42" s="47"/>
    </row>
    <row r="43" spans="1:5" s="45" customFormat="1" ht="12">
      <c r="A43" s="48"/>
      <c r="B43" s="48"/>
      <c r="C43" s="49"/>
      <c r="D43" s="47"/>
      <c r="E43" s="47"/>
    </row>
    <row r="44" spans="1:5" s="45" customFormat="1" ht="12">
      <c r="A44" s="50" t="s">
        <v>317</v>
      </c>
      <c r="B44" s="50"/>
      <c r="C44" s="50"/>
      <c r="D44" s="51"/>
      <c r="E44" s="50"/>
    </row>
    <row r="45" spans="1:5" s="45" customFormat="1" ht="12">
      <c r="A45" s="50" t="s">
        <v>296</v>
      </c>
      <c r="B45" s="50"/>
      <c r="C45" s="50"/>
      <c r="D45" s="51"/>
      <c r="E45" s="51"/>
    </row>
    <row r="46" spans="1:5" s="45" customFormat="1" ht="12">
      <c r="A46" s="50" t="s">
        <v>473</v>
      </c>
      <c r="B46" s="50"/>
      <c r="C46" s="50"/>
      <c r="D46" s="51"/>
      <c r="E46" s="51"/>
    </row>
    <row r="47" spans="1:5" s="45" customFormat="1" ht="12">
      <c r="A47" s="50" t="s">
        <v>422</v>
      </c>
      <c r="B47" s="44"/>
      <c r="C47" s="44"/>
      <c r="D47" s="51"/>
      <c r="E47" s="51"/>
    </row>
    <row r="48" spans="1:5" s="45" customFormat="1" ht="12">
      <c r="A48" s="50"/>
      <c r="B48" s="44"/>
      <c r="C48" s="44"/>
      <c r="D48" s="51"/>
      <c r="E48" s="51"/>
    </row>
    <row r="49" ht="12.75">
      <c r="A49" s="26" t="s">
        <v>884</v>
      </c>
    </row>
    <row r="51" spans="1:5" ht="12.75">
      <c r="A51" s="44" t="s">
        <v>2</v>
      </c>
      <c r="B51" s="52"/>
      <c r="C51" s="52"/>
      <c r="D51" s="53"/>
      <c r="E51" s="13"/>
    </row>
    <row r="52" spans="1:4" ht="12.75">
      <c r="A52" s="25"/>
      <c r="B52" s="25"/>
      <c r="C52" s="25"/>
      <c r="D52" s="23"/>
    </row>
    <row r="53" ht="12.75">
      <c r="A53" t="s">
        <v>846</v>
      </c>
    </row>
  </sheetData>
  <sheetProtection/>
  <mergeCells count="1">
    <mergeCell ref="A1:E1"/>
  </mergeCells>
  <printOptions/>
  <pageMargins left="0.75" right="0.5" top="0.5" bottom="0.75" header="0.5" footer="0.5"/>
  <pageSetup horizontalDpi="600" verticalDpi="600" orientation="portrait" r:id="rId2"/>
  <headerFooter alignWithMargins="0">
    <oddHeader>&amp;R&amp;D
</oddHeader>
    <oddFooter>&amp;L&amp;"Arial,Bold"Prices subject to change without notice; To verify pricing and available products, please log on "To The Trade" section of our website or contact customer service at 888-667-2429 or info@hakatai.com&amp;R&amp;P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Marshall</dc:creator>
  <cp:keywords/>
  <dc:description/>
  <cp:lastModifiedBy>Adam</cp:lastModifiedBy>
  <cp:lastPrinted>2013-09-05T14:41:27Z</cp:lastPrinted>
  <dcterms:created xsi:type="dcterms:W3CDTF">1999-08-29T18:43:43Z</dcterms:created>
  <dcterms:modified xsi:type="dcterms:W3CDTF">2014-01-30T20:04:17Z</dcterms:modified>
  <cp:category/>
  <cp:version/>
  <cp:contentType/>
  <cp:contentStatus/>
</cp:coreProperties>
</file>